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6450" firstSheet="3" activeTab="6"/>
  </bookViews>
  <sheets>
    <sheet name="Part A1" sheetId="1" r:id="rId1"/>
    <sheet name="Income Statement" sheetId="2" r:id="rId2"/>
    <sheet name="Balance Sheet" sheetId="3" r:id="rId3"/>
    <sheet name="Change in Equity" sheetId="4" r:id="rId4"/>
    <sheet name="Cash Flow" sheetId="5" r:id="rId5"/>
    <sheet name="Note A" sheetId="6" r:id="rId6"/>
    <sheet name="Note B" sheetId="7" r:id="rId7"/>
    <sheet name="nil" sheetId="8" r:id="rId8"/>
  </sheets>
  <definedNames>
    <definedName name="_xlnm.Print_Area" localSheetId="2">'Balance Sheet'!$A$1:$F$66</definedName>
    <definedName name="_xlnm.Print_Area" localSheetId="4">'Cash Flow'!$A$1:$L$78</definedName>
    <definedName name="_xlnm.Print_Area" localSheetId="3">'Change in Equity'!$A$1:$R$58</definedName>
    <definedName name="_xlnm.Print_Area" localSheetId="1">'Income Statement'!$A$1:$J$58</definedName>
    <definedName name="_xlnm.Print_Area" localSheetId="7">'nil'!$A$4:$N$56</definedName>
    <definedName name="_xlnm.Print_Area" localSheetId="5">'Note A'!$A$7:$M$194</definedName>
    <definedName name="_xlnm.Print_Area" localSheetId="6">'Note B'!$A$7:$M$237</definedName>
    <definedName name="_xlnm.Print_Area" localSheetId="0">'Part A1'!$A$1:$G$30</definedName>
    <definedName name="_xlnm.Print_Titles" localSheetId="5">'Note A'!$1:$6</definedName>
    <definedName name="_xlnm.Print_Titles" localSheetId="6">'Note B'!$1:$5</definedName>
  </definedNames>
  <calcPr fullCalcOnLoad="1"/>
</workbook>
</file>

<file path=xl/sharedStrings.xml><?xml version="1.0" encoding="utf-8"?>
<sst xmlns="http://schemas.openxmlformats.org/spreadsheetml/2006/main" count="510" uniqueCount="443">
  <si>
    <t>paragraph 8.16A of the LR and submit it to the relevant authorities for approval upon the expiry</t>
  </si>
  <si>
    <t>of 6 months from the date of suspension.</t>
  </si>
  <si>
    <t>ii) If the Group submits the revised plan to the relevant authorities within 6 months from the date</t>
  </si>
  <si>
    <t>of suspension but the Group fails to obtain the approval from any of the relevant authorities</t>
  </si>
  <si>
    <t>necessary for the implementation of the revised plan to comply with paragraph 8.16A of the LR.</t>
  </si>
  <si>
    <t>iii) If the Group obtains the approval from the relevant authorities but the Group fails to implement</t>
  </si>
  <si>
    <t xml:space="preserve">the revised plan to comply with paragraph 8.16A of the LR within the time frame stipulated by the </t>
  </si>
  <si>
    <t>relevant authorities.</t>
  </si>
  <si>
    <t>The diluted earnings per share was not presented in current quarter ended 31st December 2006, as</t>
  </si>
  <si>
    <t>Group revenue for the second quarter ended 31st December 2006 was RM 30.38 million as compared</t>
  </si>
  <si>
    <t xml:space="preserve">representing an improvement of 7% or RM 3.70 million against RM 51.05 million achieved in the </t>
  </si>
  <si>
    <t>before taxation increased to RM 11.60 million, up 86% or RM 5.36 million from RM 6.24 million recorded</t>
  </si>
  <si>
    <t>significant financial impact on the Group.</t>
  </si>
  <si>
    <t xml:space="preserve">appreciation or both. There is no change on the accounting policy as the Group measures its </t>
  </si>
  <si>
    <t xml:space="preserve">investment property using the cost model. Investment property is stated at cost less accumulated </t>
  </si>
  <si>
    <t xml:space="preserve">depreciation and impairment losses. The adoption of FRS 140 does not have significant financial </t>
  </si>
  <si>
    <t>impact on the Group.</t>
  </si>
  <si>
    <t>(B) 19</t>
  </si>
  <si>
    <t>(B) 27</t>
  </si>
  <si>
    <t>(A) 10</t>
  </si>
  <si>
    <t>(B) 21</t>
  </si>
  <si>
    <t>(B) 23</t>
  </si>
  <si>
    <t>Consolidated and Separate Financial statements</t>
  </si>
  <si>
    <t>This FRS requires an entity to recognise share-based payment transactions in its financial statements,</t>
  </si>
  <si>
    <t xml:space="preserve">including transaction with employees or other parties to be settled in cash, other assets, or equity </t>
  </si>
  <si>
    <t xml:space="preserve">The company operates an equity-settled, share-based compensation plan for the employees of the </t>
  </si>
  <si>
    <t>showing separately the amounts attributable to equity holders of the parent and to minority interests.</t>
  </si>
  <si>
    <t xml:space="preserve">Investment properties are now being defined as land or building held to earn rentals or for capital </t>
  </si>
  <si>
    <t>Depreciation (property, plant, equipment and investment property)</t>
  </si>
  <si>
    <t>CARRYING AMOUNT OF REVALUED ASSETS</t>
  </si>
  <si>
    <t>CURRENT</t>
  </si>
  <si>
    <t>YEAR</t>
  </si>
  <si>
    <t>QUARTER</t>
  </si>
  <si>
    <t>CORRESPONDING</t>
  </si>
  <si>
    <t>TODATE</t>
  </si>
  <si>
    <t>RM'000</t>
  </si>
  <si>
    <t>PERIOD</t>
  </si>
  <si>
    <t>TEO GUAN LEE CORPORATION BHD ( COMPANY NUMBER 283710-A)</t>
  </si>
  <si>
    <t>AS AT</t>
  </si>
  <si>
    <t xml:space="preserve">END OF </t>
  </si>
  <si>
    <t xml:space="preserve">CURRENT </t>
  </si>
  <si>
    <t xml:space="preserve">FINANCIAL </t>
  </si>
  <si>
    <t>YEAR END</t>
  </si>
  <si>
    <t>( AUDITED )</t>
  </si>
  <si>
    <t>CURRENT ASSETS</t>
  </si>
  <si>
    <t>CURRENT LIABILITIES</t>
  </si>
  <si>
    <t xml:space="preserve"> Bank borrowings</t>
  </si>
  <si>
    <t>FINANCED BY :</t>
  </si>
  <si>
    <t>MINORITY INTEREST</t>
  </si>
  <si>
    <t>TEO GUAN LEE CORPORATION BHD ( COMPANY NO. 283710-A )</t>
  </si>
  <si>
    <t>There were no issuance or repayment of debt securities, share buy-backs, share cancellations,</t>
  </si>
  <si>
    <t>RM '000</t>
  </si>
  <si>
    <t>(a) Short term borrowings</t>
  </si>
  <si>
    <t xml:space="preserve">   - Unsecured</t>
  </si>
  <si>
    <t xml:space="preserve">   - Secured</t>
  </si>
  <si>
    <t>(b) Long Term borrowings</t>
  </si>
  <si>
    <t xml:space="preserve">   - Secured </t>
  </si>
  <si>
    <t>There were no material litigation pending at the date of this announcement.</t>
  </si>
  <si>
    <t xml:space="preserve">There were no financial instruments with off balance sheet risk at the date of this announcement. </t>
  </si>
  <si>
    <t>* Contact person</t>
  </si>
  <si>
    <t>* Stock code</t>
  </si>
  <si>
    <t>* Stock name</t>
  </si>
  <si>
    <t xml:space="preserve">* Company name </t>
  </si>
  <si>
    <t>* Designation</t>
  </si>
  <si>
    <t>* Financial Year End</t>
  </si>
  <si>
    <t>* Quarter</t>
  </si>
  <si>
    <t>: Executive Director</t>
  </si>
  <si>
    <t>: Madam Toh Kian Beng</t>
  </si>
  <si>
    <t>: 9369</t>
  </si>
  <si>
    <t>: TGL</t>
  </si>
  <si>
    <t>: TEO GUAN LEE CORPORATION BHD ( 283710-A )</t>
  </si>
  <si>
    <t xml:space="preserve">  Submitting Secretarial Firm Name </t>
  </si>
  <si>
    <t>: PFA CORPORATE SERVICES SDN BHD</t>
  </si>
  <si>
    <t xml:space="preserve"> </t>
  </si>
  <si>
    <t>Revenue</t>
  </si>
  <si>
    <t xml:space="preserve"> Tax liabilities</t>
  </si>
  <si>
    <t xml:space="preserve">There were no business combinations, acquisitions or disposals of subsidiaries and long </t>
  </si>
  <si>
    <t>to subsidiary companies.</t>
  </si>
  <si>
    <t>Profit/(loss)</t>
  </si>
  <si>
    <t>before taxation</t>
  </si>
  <si>
    <t>Gross</t>
  </si>
  <si>
    <t>Assets</t>
  </si>
  <si>
    <t>Investment and management</t>
  </si>
  <si>
    <t>Retailing</t>
  </si>
  <si>
    <t>Manufacturing</t>
  </si>
  <si>
    <t>Properties investment</t>
  </si>
  <si>
    <t>Others</t>
  </si>
  <si>
    <t>Consolidation adjustments</t>
  </si>
  <si>
    <t>The Group's business activities were predominantly carried out in Malaysia, therefore information</t>
  </si>
  <si>
    <t>by geographical segment is not applicable.</t>
  </si>
  <si>
    <t xml:space="preserve">There was no major changes in contingent liabilities since the last annual balance sheet date as at </t>
  </si>
  <si>
    <t xml:space="preserve">The Group is principally involved in the manufacture, wholesale and retail of garments and </t>
  </si>
  <si>
    <t>related accessories. The demand for the Group's products is generally dependent on the</t>
  </si>
  <si>
    <t xml:space="preserve">Malaysian economy and consumer confidence and is seasonal with demand peaking at the </t>
  </si>
  <si>
    <t>( UNAUDITED )</t>
  </si>
  <si>
    <t>The attached notes form an integral part of the interim financial report.</t>
  </si>
  <si>
    <t>CONDENSED CONSOLIDATED INCOME STATEMENT</t>
  </si>
  <si>
    <t>NOTE</t>
  </si>
  <si>
    <t>REVENUE</t>
  </si>
  <si>
    <t>GROSS PROFIT</t>
  </si>
  <si>
    <t>OTHER OPERATING INCOME</t>
  </si>
  <si>
    <t>OPERATING EXPENSES</t>
  </si>
  <si>
    <t xml:space="preserve">PROFIT FROM OPERATION </t>
  </si>
  <si>
    <t>FINANCE COSTS</t>
  </si>
  <si>
    <t>TAXATION</t>
  </si>
  <si>
    <t>EARNING PER SHARE (SEN)</t>
  </si>
  <si>
    <t>-BASIC</t>
  </si>
  <si>
    <t>-DILUTED</t>
  </si>
  <si>
    <t>CONDENSED CONSOLIDATED BALANCE SHEET</t>
  </si>
  <si>
    <t>CONDENSED CONSOLIDATED STATEMENT OF CHANGE IN EQUITY</t>
  </si>
  <si>
    <t>CAPITAL</t>
  </si>
  <si>
    <t>RM</t>
  </si>
  <si>
    <t>SHARE</t>
  </si>
  <si>
    <t>PREMIUM</t>
  </si>
  <si>
    <t>PROFIT/(LOSS)</t>
  </si>
  <si>
    <t>TOTAL</t>
  </si>
  <si>
    <t>CONDENSED CONSOLIDATED CASH FLOW STATEMENT</t>
  </si>
  <si>
    <t>CASH FLOW FROM OPERATING ACTIVITIES</t>
  </si>
  <si>
    <t>Adjustment for:</t>
  </si>
  <si>
    <t>Interest expense</t>
  </si>
  <si>
    <t>Reduction in allowance for slow moving inventories</t>
  </si>
  <si>
    <t>ENDED</t>
  </si>
  <si>
    <t>Cash generated from operation</t>
  </si>
  <si>
    <t>Interest paid</t>
  </si>
  <si>
    <t>Net cash from operating activities</t>
  </si>
  <si>
    <t>CASH FLOWS FROM INVESTING ACTIVITIES</t>
  </si>
  <si>
    <t>Non-cash items</t>
  </si>
  <si>
    <t>Non-operating items</t>
  </si>
  <si>
    <t>Equity investments</t>
  </si>
  <si>
    <t>Proceeds from disposal of a subsidiary company</t>
  </si>
  <si>
    <t>Other investments</t>
  </si>
  <si>
    <t>Proceeds from disposal of property, plant and equipment</t>
  </si>
  <si>
    <t>Net cash used in investing activities</t>
  </si>
  <si>
    <t>CASH FLOW FROM FINANCING ACTIVITIES</t>
  </si>
  <si>
    <t>Bank borrowings</t>
  </si>
  <si>
    <t>Effect of exchange rate changes</t>
  </si>
  <si>
    <t>Cash and cash equivalent  at beginning of period</t>
  </si>
  <si>
    <t>Cash and cash equivalent  at end of period</t>
  </si>
  <si>
    <t>TRANSLATION</t>
  </si>
  <si>
    <t>RESERVE</t>
  </si>
  <si>
    <t>NET MOVEMENT FOR THE PERIOD</t>
  </si>
  <si>
    <t>PROFIT/(LOSS) BEFORE TAXATION</t>
  </si>
  <si>
    <t>Net (decrease) / increased in cash and cash equivalents</t>
  </si>
  <si>
    <t>(Increase)/Decrease in inventories</t>
  </si>
  <si>
    <t>(Increase)/Decrease in receivables</t>
  </si>
  <si>
    <t>Increase/(Decrease) in payables</t>
  </si>
  <si>
    <t>BASIS OF PREPARATION</t>
  </si>
  <si>
    <t xml:space="preserve">The valuation of land and buildings have been brought forward, without amendment from the </t>
  </si>
  <si>
    <t>Disclosed as:</t>
  </si>
  <si>
    <t>Tax assets</t>
  </si>
  <si>
    <t>Tax liabilities</t>
  </si>
  <si>
    <t>PROFIT ON SALE OF INVESTMENT AND/OR PROPERTIES</t>
  </si>
  <si>
    <t>PURCHASE OR DISPOSAL OF QUOTED SECURITIES</t>
  </si>
  <si>
    <t>CHANGES IN COMPOSITION OF GROUP</t>
  </si>
  <si>
    <t>ISSUANCE OR REPAYMENT OF DEBT AND EQUITY SECURITIES</t>
  </si>
  <si>
    <t>CONTINGENT LIABILITIES</t>
  </si>
  <si>
    <t>FINANCIAL INSTRUMENTS</t>
  </si>
  <si>
    <t>MATERIAL LITIGATION</t>
  </si>
  <si>
    <t>SEGMENTAL REPORTING</t>
  </si>
  <si>
    <t xml:space="preserve">MATERIAL SUBSEQUENT EVENTS </t>
  </si>
  <si>
    <t>festive seasons at the end and beginning of the year.</t>
  </si>
  <si>
    <t xml:space="preserve"> CURRENT YEAR PROSPECTS</t>
  </si>
  <si>
    <t>VARIANCE FROM PROFIT FORECASTS</t>
  </si>
  <si>
    <t>SEASONAL OR CYCLICAL FACTORS</t>
  </si>
  <si>
    <t>REVIEW OF PERFORMANCE</t>
  </si>
  <si>
    <t>GROUP BORROWINGS AND DEBT SECURITIES</t>
  </si>
  <si>
    <t>The above borrowings are all denominated In Ringgit Malaysia.</t>
  </si>
  <si>
    <t xml:space="preserve">Net Profit/(Loss) before taxation </t>
  </si>
  <si>
    <t>EARNINGS PER SHARE</t>
  </si>
  <si>
    <t>a) Basic Earnings per share</t>
  </si>
  <si>
    <t>PRECEDING</t>
  </si>
  <si>
    <t>Amortization of goodwill</t>
  </si>
  <si>
    <t>inventories written down to net realizable value</t>
  </si>
  <si>
    <t>Operating profit before working capital changes</t>
  </si>
  <si>
    <t>Purchase of property, plant and equipment</t>
  </si>
  <si>
    <t>COMPARISON WITH PRECEDING QUARTER'S REPORT</t>
  </si>
  <si>
    <t>Receivables</t>
  </si>
  <si>
    <t xml:space="preserve"> Payables</t>
  </si>
  <si>
    <t>CORPORATE PROPOSAL</t>
  </si>
  <si>
    <t>b) Diluted Earnings per share</t>
  </si>
  <si>
    <t xml:space="preserve">The local retail market remains challenging and competitive. Nevertheless, the Group maintains </t>
  </si>
  <si>
    <t>* New Announcement</t>
  </si>
  <si>
    <t>PART A1 :  QUARTERLY REPORT</t>
  </si>
  <si>
    <t>* Quarterly report for the financial period ended</t>
  </si>
  <si>
    <t xml:space="preserve">* The figures </t>
  </si>
  <si>
    <t>:  have not been audited</t>
  </si>
  <si>
    <t>FINANCIAL RESULTS</t>
  </si>
  <si>
    <t xml:space="preserve">Tax asset at 1 July </t>
  </si>
  <si>
    <t>QUALIFICATION OF PRECEDING ANNUAL FINANCIAL STATEMENTS</t>
  </si>
  <si>
    <t>Taxation expense for the period:-</t>
  </si>
  <si>
    <t>Malaysian Taxation</t>
  </si>
  <si>
    <t>There were no unusual material events during the financial period under review.</t>
  </si>
  <si>
    <t>MATERIAL CHANGES IN ESTIMATES</t>
  </si>
  <si>
    <t xml:space="preserve">There were no material changes in estimates from either the prior interim period or prior financial </t>
  </si>
  <si>
    <t>years.</t>
  </si>
  <si>
    <t>DIVIDEND PAID</t>
  </si>
  <si>
    <t>Not applicable</t>
  </si>
  <si>
    <t>Deferred Tax Expenses</t>
  </si>
  <si>
    <t>UNUSUAL MATERIAL EVENT</t>
  </si>
  <si>
    <t>DIVIDEND PAYABLE</t>
  </si>
  <si>
    <t>There has not arisen in the interval between the end of the quarter and the date of this</t>
  </si>
  <si>
    <t xml:space="preserve">announcement, any item, transaction or event of a material and unusual nature likely, in the </t>
  </si>
  <si>
    <t>opinion of the Directors, to effect substantially the results of the operations of the Company</t>
  </si>
  <si>
    <t>INDIVIDUAL QUARTER</t>
  </si>
  <si>
    <t>(A) NOTES TO THE INTERIM FINANCIAL REPORT</t>
  </si>
  <si>
    <t>(B) NOTES TO THE INTERIM FINANCIAL REPORT</t>
  </si>
  <si>
    <t>CUMULATIVE PERIOD</t>
  </si>
  <si>
    <t>Note</t>
  </si>
  <si>
    <t xml:space="preserve">Barring any unforeseen circumstances, the Directors are cautiously optimistic that the Group is </t>
  </si>
  <si>
    <t>the previous financial year.</t>
  </si>
  <si>
    <t xml:space="preserve">able to achieve the comparable performance for the current financial year to that achieved during </t>
  </si>
  <si>
    <t>shareholders divided by the adjusted weighted average number of ordinary shares.</t>
  </si>
  <si>
    <t xml:space="preserve">The diluted earnings per share of the Group is calculated based on net profit attributable to </t>
  </si>
  <si>
    <t xml:space="preserve">The weighted average number of ordinary shares is adjusted to assume conversion of all dilutive </t>
  </si>
  <si>
    <t>(A) 9</t>
  </si>
  <si>
    <t>AUTHORIZED FOR ISSUE</t>
  </si>
  <si>
    <t>The interim financial statements were authorized for issue by the Board of Directors in accordance</t>
  </si>
  <si>
    <t>Net profit attributable to shareholders (RM' 000)</t>
  </si>
  <si>
    <t>Weighted average number of ordinary shares in issue (' 000)</t>
  </si>
  <si>
    <t>Basic earnings per share (sen)</t>
  </si>
  <si>
    <t>Diluted earnings per share (sen)</t>
  </si>
  <si>
    <t>Add : Dilutive ESOS  ('000)</t>
  </si>
  <si>
    <t>Adjusted weighted average number of ordinary shares ('000)</t>
  </si>
  <si>
    <t>Property, Plant and equipment written off</t>
  </si>
  <si>
    <t xml:space="preserve">(Profit)/Loss on disposal of property, plant and equipment  </t>
  </si>
  <si>
    <t>Proceeds from disposal of quoted investment</t>
  </si>
  <si>
    <t>Not applicable.</t>
  </si>
  <si>
    <t>Provision for doubtful debts</t>
  </si>
  <si>
    <t>(AUDITED)</t>
  </si>
  <si>
    <t>(UNAUDITED)</t>
  </si>
  <si>
    <t xml:space="preserve">Under/(over) provision in prior year </t>
  </si>
  <si>
    <t>Current year's provision</t>
  </si>
  <si>
    <t>Net refund/(payment) made during the period</t>
  </si>
  <si>
    <t>Represented by:</t>
  </si>
  <si>
    <t>Deposit, cash and bank balances</t>
  </si>
  <si>
    <t>Bank overdrafts</t>
  </si>
  <si>
    <t xml:space="preserve">a cautious approach to the current financial year and continue to implement stringent cost </t>
  </si>
  <si>
    <t>controls and strategic measures to maintain its performance.</t>
  </si>
  <si>
    <t>2005</t>
  </si>
  <si>
    <t xml:space="preserve">Impairment Loss on quoted investment  </t>
  </si>
  <si>
    <t>(b) The investments in quoted shares as at end of the reporting period were :-</t>
  </si>
  <si>
    <t>Bad debts written off</t>
  </si>
  <si>
    <t>Deposit written off</t>
  </si>
  <si>
    <t>Interest income</t>
  </si>
  <si>
    <t>Waiver of interest expense</t>
  </si>
  <si>
    <t>Inventory written off</t>
  </si>
  <si>
    <t>Payment of corporate exercise expenses</t>
  </si>
  <si>
    <t>BALANCE AT 1 JULY 2005</t>
  </si>
  <si>
    <t>BALANCE AT 30 SEPTEMBER 2005</t>
  </si>
  <si>
    <t>BALANCE AT 31 DECEMBER 2005</t>
  </si>
  <si>
    <t>BALANCE AT 31 MARCH 2006</t>
  </si>
  <si>
    <t>BALANCE AT 30 JUNE 2006</t>
  </si>
  <si>
    <t>N/A</t>
  </si>
  <si>
    <t>to shareholders divided by weighted average number of ordinary shares in issue as follow:-</t>
  </si>
  <si>
    <t xml:space="preserve">The basic earnings per share of the Group is calculated based on the net profit attributable </t>
  </si>
  <si>
    <t>arrived as follows :-</t>
  </si>
  <si>
    <t xml:space="preserve">potential shares, namely share options granted under the Company's ESOS scheme and is </t>
  </si>
  <si>
    <t>Impairment loss on goodwill</t>
  </si>
  <si>
    <t xml:space="preserve">   (I) At cost</t>
  </si>
  <si>
    <t xml:space="preserve">   (ii) At carrying value</t>
  </si>
  <si>
    <t>CORPORATE PROPOSAL (Cont'd)</t>
  </si>
  <si>
    <t>NET CURRENT ASSET / (LIABILITIES)</t>
  </si>
  <si>
    <t>unabsorbed  tax losses of certain subsidiaries.</t>
  </si>
  <si>
    <t xml:space="preserve">The auditors' report of the most recent annual financial statements for the financial year ended </t>
  </si>
  <si>
    <t>2006</t>
  </si>
  <si>
    <t>2006.</t>
  </si>
  <si>
    <t>effect of the assumed conversion of the ESOS was anti-dilutive.</t>
  </si>
  <si>
    <t>Property, plant and equipment</t>
  </si>
  <si>
    <t>Goodwill</t>
  </si>
  <si>
    <t>ASSETS</t>
  </si>
  <si>
    <t>NON-CURRENT ASSETS</t>
  </si>
  <si>
    <t>OF THE PARENT</t>
  </si>
  <si>
    <t>EQUITY ATTRIBUTABLE TO EQUITY HOLDERS</t>
  </si>
  <si>
    <t>Share capital</t>
  </si>
  <si>
    <t>Retained profits / losses</t>
  </si>
  <si>
    <t>Minority interest</t>
  </si>
  <si>
    <t>NON-CURRENT LIABILITIES</t>
  </si>
  <si>
    <t>Long term liabilities</t>
  </si>
  <si>
    <t>Deferred taxation</t>
  </si>
  <si>
    <t>PROFIT/(LOSS) FOR THE PERIOD</t>
  </si>
  <si>
    <t>ATTRIBUTABLE TO :</t>
  </si>
  <si>
    <t>EQUITY HOLDERS OF THE PARENT</t>
  </si>
  <si>
    <t>MINORITY</t>
  </si>
  <si>
    <t>INTEREST</t>
  </si>
  <si>
    <t>RETAINED</t>
  </si>
  <si>
    <t>ATTRIBUTABLE TO EQUITY HOLDERS OF THE PARENT</t>
  </si>
  <si>
    <t>Net Assets Per Share (RM)</t>
  </si>
  <si>
    <t>30/06/2006</t>
  </si>
  <si>
    <t>Compensation for liquidated ascertain damages</t>
  </si>
  <si>
    <t>Unrealised gain on foreign exchange</t>
  </si>
  <si>
    <t>Interest received</t>
  </si>
  <si>
    <t>Tax refunded</t>
  </si>
  <si>
    <t>Tax (paid )</t>
  </si>
  <si>
    <t xml:space="preserve">Proceeds from issuance of share </t>
  </si>
  <si>
    <r>
      <t>: 30</t>
    </r>
    <r>
      <rPr>
        <vertAlign val="superscript"/>
        <sz val="9"/>
        <rFont val="Arial"/>
        <family val="2"/>
      </rPr>
      <t>th</t>
    </r>
    <r>
      <rPr>
        <sz val="9"/>
        <rFont val="Arial"/>
        <family val="2"/>
      </rPr>
      <t xml:space="preserve"> June 2007</t>
    </r>
  </si>
  <si>
    <t>BALANCE AT 1 JULY 2006</t>
  </si>
  <si>
    <t>BALANCE AT 30 SEPTEMBER 2006</t>
  </si>
  <si>
    <t>BALANCE AT 31 DECEMBER 2006</t>
  </si>
  <si>
    <t>BALANCE AT 31 MARCH 2007</t>
  </si>
  <si>
    <t>BALANCE AT 30 JUNE 2007</t>
  </si>
  <si>
    <t>Deferred tax assets</t>
  </si>
  <si>
    <t>FOREIGN</t>
  </si>
  <si>
    <t>CURRENCY</t>
  </si>
  <si>
    <t>OPTION</t>
  </si>
  <si>
    <t>Translation reserves</t>
  </si>
  <si>
    <t>Share option reserve</t>
  </si>
  <si>
    <t xml:space="preserve">The financial statements are presented in Ringgit Malaysia (RM) and all values are rounded to the </t>
  </si>
  <si>
    <t>nearest thousand (RM'000) except when otherwise indicated.</t>
  </si>
  <si>
    <t>30th June 2006 was not qualified.</t>
  </si>
  <si>
    <t>financial statements for the financial year ended 30th June 2006.</t>
  </si>
  <si>
    <t>30th June 2006 in respect of corporate guarantees given to certain banks for credit facilities granted</t>
  </si>
  <si>
    <t xml:space="preserve">registered in the corresponding quarter of 2005.  </t>
  </si>
  <si>
    <t>The effective tax rate was lower than the statutory rate primarily due the availability of</t>
  </si>
  <si>
    <t>TAXATION (Cont'd)</t>
  </si>
  <si>
    <t>The Group is currently in the midst of exploring various alternative corporate exercises to comply</t>
  </si>
  <si>
    <t>Inventories</t>
  </si>
  <si>
    <t>Cash and bank balances</t>
  </si>
  <si>
    <t>Share premium</t>
  </si>
  <si>
    <t>Available-for-Sale Investments</t>
  </si>
  <si>
    <t>shares held as treasury shares and resale of treasury shares for the current quarter under review.</t>
  </si>
  <si>
    <t>Investment property</t>
  </si>
  <si>
    <t>(RESTATED)</t>
  </si>
  <si>
    <t xml:space="preserve">The interim financial statements are unaudited and has been prepared in accordance with the </t>
  </si>
  <si>
    <t>The interim financial statements should be read in conjunction with the audited financial statements for</t>
  </si>
  <si>
    <t>the year ended 30 June 2006. The explanatory notes attached to the interim financial statements</t>
  </si>
  <si>
    <t xml:space="preserve">provide an explanation of events and transactions that are significant to an understanding of the </t>
  </si>
  <si>
    <t xml:space="preserve">changes in the financial position and performance of the Group since the financial year ended </t>
  </si>
  <si>
    <t>30 June 2006.</t>
  </si>
  <si>
    <t>CHANGES IN ACCOUNTING POLICIES</t>
  </si>
  <si>
    <t>The significant accounting policies adopted are consistent with those of the audited financial statements</t>
  </si>
  <si>
    <t>for the financial year ended 30 June 2006 except for the adoption of the following new / revised</t>
  </si>
  <si>
    <t xml:space="preserve">9.22 of the Listing Requirements of Bursa Malaysia Securities Berhad. </t>
  </si>
  <si>
    <t xml:space="preserve">requirements of Financial Reporting Standard ("FRS") 134 Interim Financial Reporting and paragraph </t>
  </si>
  <si>
    <t>Financial Reporting Standards ("FRS") issued by Malaysia Accounting Standard Board effective for</t>
  </si>
  <si>
    <t>the financial period beginning 1 July 2006:-</t>
  </si>
  <si>
    <t xml:space="preserve">FRS2 </t>
  </si>
  <si>
    <t>FRS3</t>
  </si>
  <si>
    <t>FRS5</t>
  </si>
  <si>
    <t>FRS101</t>
  </si>
  <si>
    <t>FRS102</t>
  </si>
  <si>
    <t>FRS108</t>
  </si>
  <si>
    <t>FRS110</t>
  </si>
  <si>
    <t>FRS116</t>
  </si>
  <si>
    <t>FRS121</t>
  </si>
  <si>
    <t>FRS127</t>
  </si>
  <si>
    <t>FRS128</t>
  </si>
  <si>
    <t>FRS131</t>
  </si>
  <si>
    <t>FRS132</t>
  </si>
  <si>
    <t>FRS133</t>
  </si>
  <si>
    <t>FRS136</t>
  </si>
  <si>
    <t>FRS138</t>
  </si>
  <si>
    <t>FRS140</t>
  </si>
  <si>
    <t>Share-based Payment</t>
  </si>
  <si>
    <t>Business Combinations</t>
  </si>
  <si>
    <t>Non-current Assets Held for Sale and Discontinued Operations</t>
  </si>
  <si>
    <t>Presentation of Financial Statements</t>
  </si>
  <si>
    <t>Accounting Policies, Changes in Estimates and Errors</t>
  </si>
  <si>
    <t>Events after the Balance Sheet Date</t>
  </si>
  <si>
    <t>Property, Plant and Equipment</t>
  </si>
  <si>
    <t>The effects of Changes in Foreign Exchange Rates</t>
  </si>
  <si>
    <t>Investments in Associates</t>
  </si>
  <si>
    <t>Interest in Joint Ventures</t>
  </si>
  <si>
    <t>Financial Instruments: Disclosure and presentation</t>
  </si>
  <si>
    <t>Impairment of Assets</t>
  </si>
  <si>
    <t>Intangible Assets</t>
  </si>
  <si>
    <t>Investment Property</t>
  </si>
  <si>
    <t>The adoption of the FRS 2, FRS 5, FRS 102, FRS 108, FRS 110, FRS 116, FRS 127, FRS128, FRS 131,</t>
  </si>
  <si>
    <t>FRS 132 and FRS 133 does not have significant impact on the Group.</t>
  </si>
  <si>
    <t xml:space="preserve">The summary principal effects of the changes in accounting policies resulting from the adoption of the </t>
  </si>
  <si>
    <t>other new / revised FRSs are discussed below :-</t>
  </si>
  <si>
    <t xml:space="preserve">The adoption of the revised FRS 101 has affected the presentation of minority interest, share of net </t>
  </si>
  <si>
    <t xml:space="preserve">after-tax results of associates and other disclosures. In the consolidated balance sheet, minority </t>
  </si>
  <si>
    <t xml:space="preserve">interests are now presented within total equity. In the consolidated income statements, minority </t>
  </si>
  <si>
    <t>interests are presented as an allocation of the total profit or loss for the period. A similar requirement</t>
  </si>
  <si>
    <t xml:space="preserve">is also applicable to the statement of changes in equity. FRS 101 also requires disclosure, on the </t>
  </si>
  <si>
    <t>face of the statement of changes in equity, total recognised income and expenses for the period,</t>
  </si>
  <si>
    <t xml:space="preserve">The current period's presentation of the Group's financial statements is based on the revised </t>
  </si>
  <si>
    <t xml:space="preserve">requirements of FRS 101, with the comparatives restated to conform with the current period's </t>
  </si>
  <si>
    <t>presentation.</t>
  </si>
  <si>
    <t>(b) FRS 140 : Investment Property</t>
  </si>
  <si>
    <t>(b) FRS 101 : Presentation of Financial Statements</t>
  </si>
  <si>
    <t>(a) FRS 2 : Share-based Payment</t>
  </si>
  <si>
    <t>instruments of the entity.</t>
  </si>
  <si>
    <t>1 July 2006, no compensation expenses was recognised in profit or loss for share options granted.</t>
  </si>
  <si>
    <t xml:space="preserve">With the adoption of FRS 2, the compensation expense relating to share options is recognised in </t>
  </si>
  <si>
    <t xml:space="preserve">The total amount to be recognised as compensation expense is determined by reference to the fair </t>
  </si>
  <si>
    <t xml:space="preserve">value of the share options at the date of the grant and the number of share options to be vested </t>
  </si>
  <si>
    <t xml:space="preserve">balance sheet date, the Group revises its estimates of the number of share options that are expected </t>
  </si>
  <si>
    <t xml:space="preserve">to vest by the vesting date. Any revision of this estimate is included in profit or loss and a </t>
  </si>
  <si>
    <t>corresponding adjustment to equity over the remaining vesting period.</t>
  </si>
  <si>
    <t xml:space="preserve">Under the transitional provisions of FRS 2, this FRS must be applied to share options that were granted </t>
  </si>
  <si>
    <t>after 31 December 2004 and had not yet vested on 1 July 2006. The adoption of FRS 2 does not have</t>
  </si>
  <si>
    <t>by vesting date. The fair value of the share options is computed using a Binomial model. At every</t>
  </si>
  <si>
    <t>Group, the Teo Guan Lee Corporation Berhad Employee Share Options Scheme ("ESOS"). Prior to</t>
  </si>
  <si>
    <t xml:space="preserve">profit or loss over the vesting periods of the ESOS granted with a corresponding increase in equity. </t>
  </si>
  <si>
    <t>: 2nd Quarter</t>
  </si>
  <si>
    <t>: 31st December 2006</t>
  </si>
  <si>
    <t>FOR THE QUARTER ENDED  31 DECEMBER 2006</t>
  </si>
  <si>
    <t>6 MONTHS ENDED</t>
  </si>
  <si>
    <t>31/12/2006</t>
  </si>
  <si>
    <t>31/12/2005</t>
  </si>
  <si>
    <t>AS AT 31 DECEMBER 2006</t>
  </si>
  <si>
    <t>6 MONTHS ENDED 31 DECEMBER 2006</t>
  </si>
  <si>
    <t>and of the Group for the quarter ended 31st December 2006.</t>
  </si>
  <si>
    <t xml:space="preserve">For the second quarter ended 30th December 2006, the Group profit before taxation was </t>
  </si>
  <si>
    <t>recorded in the preceding quarter ended 30th September 2006.</t>
  </si>
  <si>
    <t>6 months ended</t>
  </si>
  <si>
    <t>Tax (assets) / liabilities as at 30 December</t>
  </si>
  <si>
    <t>There was no profit on sale of investment and/or properties for the quarter ended 31st December</t>
  </si>
  <si>
    <t xml:space="preserve">(a) There was no profit on sale of quoted securities for the quarter ended 31st December 2006. </t>
  </si>
  <si>
    <t>No dividend is declared for the quarter ended 31st December 2006.</t>
  </si>
  <si>
    <t>31 December</t>
  </si>
  <si>
    <t>6 MONTHS</t>
  </si>
  <si>
    <t>term investments or restructuring of operations during the quarter ended 31st December 2006.</t>
  </si>
  <si>
    <t>to RM 31.00 million recorded in the same quarter of 2005, a decrease of 2% or RM 0.62 million.</t>
  </si>
  <si>
    <t>The Group recorded a higher profit before taxation of RM 7.59 million for the second quarter ended</t>
  </si>
  <si>
    <t xml:space="preserve"> 31st December 2006, up 73% or RM 3.21 million as compared to profit before taxation of RM 4.38 million</t>
  </si>
  <si>
    <t xml:space="preserve">The higher gross profit margin achieved in the current quarter under review were the main factor that </t>
  </si>
  <si>
    <t xml:space="preserve">contributed to the higher profit before taxation.  </t>
  </si>
  <si>
    <t>For the first half financial period ended 31st December 2006, the Group revenue was RM 54.75 million,</t>
  </si>
  <si>
    <t xml:space="preserve">preceding financial period. This was mainly due to higher revenue recorded by children segment </t>
  </si>
  <si>
    <t>coupled with the revenue contributed by new baby segment. Due to higher revenue recorded, profit</t>
  </si>
  <si>
    <t>in the preceding financial period.</t>
  </si>
  <si>
    <t>The Group turnover for the second quarter ended 31st December 2006 was RM 30.38 million, up</t>
  </si>
  <si>
    <t>25% or RM 6.01 million from RM 24.37 million achieved in the first quarter ended 30th September 2006.</t>
  </si>
  <si>
    <t xml:space="preserve">RM 7.59 million, up 89% or RM 3.58 million when compared with profit before taxation of RM 4.01 million </t>
  </si>
  <si>
    <t>The significant increased in revenue and profit before taxation was mainly due to year end festive</t>
  </si>
  <si>
    <t>seasons' demand.</t>
  </si>
  <si>
    <t>The effective tax rate for the three months ended 31st December 2006 was 23%.</t>
  </si>
  <si>
    <t xml:space="preserve">On 19th December 2006, the Group announced that Bursa Securities has vide its letter dated </t>
  </si>
  <si>
    <t>19th December 2006, rejected the Group's application for extension of time until 23rd September</t>
  </si>
  <si>
    <t>2007.</t>
  </si>
  <si>
    <t xml:space="preserve">The Group further announced that the trading in the securities of the Group will be suspended </t>
  </si>
  <si>
    <t xml:space="preserve">with effect from 9.00 a.m., Thursday, 28th December 2006 until further notice pursuant to </t>
  </si>
  <si>
    <t>paragraphs 8.16A and 16.02 of the Listing Requirement of Bursa Securities ("LR").</t>
  </si>
  <si>
    <t>Further, Bursa Securities has decided that de-listing procedures shall be commenced against</t>
  </si>
  <si>
    <t>the Group:-</t>
  </si>
  <si>
    <t xml:space="preserve">i) In the event the Group fails to make the announcement on its revised plan to comply with </t>
  </si>
  <si>
    <t xml:space="preserve">   (iii) At market value as at 31st December 2006</t>
  </si>
  <si>
    <t xml:space="preserve">with the Minimum Share Capital Requirement. </t>
  </si>
  <si>
    <t>with the resolution of the directors on 27th February 2007</t>
  </si>
  <si>
    <t xml:space="preserve"> 3 MONTHS ENDED</t>
  </si>
  <si>
    <t>Earnings Per Share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</si>
</sst>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[Red]\(0\)"/>
    <numFmt numFmtId="165" formatCode="0.00_);[Red]\(0.00\)"/>
    <numFmt numFmtId="166" formatCode="#,##0.000_);[Red]\(#,##0.000\)"/>
    <numFmt numFmtId="167" formatCode="#,##0.0_);[Red]\(#,##0.0\)"/>
    <numFmt numFmtId="168" formatCode="0.0000"/>
    <numFmt numFmtId="169" formatCode="#,##0.0000_);[Red]\(#,##0.0000\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_(* #,##0.0000_);_(* \(#,##0.0000\);_(* &quot;-&quot;??_);_(@_)"/>
    <numFmt numFmtId="174" formatCode="#,##0.00000_);[Red]\(#,##0.00000\)"/>
    <numFmt numFmtId="175" formatCode="#,##0.000000_);[Red]\(#,##0.000000\)"/>
    <numFmt numFmtId="176" formatCode="#,##0.0000000_);[Red]\(#,##0.0000000\)"/>
    <numFmt numFmtId="177" formatCode="_(* #,##0.00000_);_(* \(#,##0.00000\);_(* &quot;-&quot;??_);_(@_)"/>
    <numFmt numFmtId="178" formatCode="0.0%"/>
    <numFmt numFmtId="179" formatCode="0.00_);\(0.00\)"/>
    <numFmt numFmtId="180" formatCode="_(* #,##0.000_);_(* \(#,##0.000\);_(* &quot;-&quot;???_);_(@_)"/>
    <numFmt numFmtId="181" formatCode="0_);\(0\)"/>
  </numFmts>
  <fonts count="1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u val="single"/>
      <sz val="9"/>
      <name val="Arial"/>
      <family val="2"/>
    </font>
    <font>
      <sz val="9"/>
      <color indexed="10"/>
      <name val="Arial"/>
      <family val="2"/>
    </font>
    <font>
      <u val="single"/>
      <sz val="9"/>
      <name val="Arial"/>
      <family val="2"/>
    </font>
    <font>
      <vertAlign val="superscript"/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color indexed="53"/>
      <name val="Arial"/>
      <family val="2"/>
    </font>
    <font>
      <sz val="9"/>
      <color indexed="12"/>
      <name val="Arial"/>
      <family val="2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8">
    <xf numFmtId="0" fontId="0" fillId="0" borderId="0" xfId="0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38" fontId="5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38" fontId="4" fillId="0" borderId="0" xfId="0" applyNumberFormat="1" applyFont="1" applyFill="1" applyBorder="1" applyAlignment="1">
      <alignment/>
    </xf>
    <xf numFmtId="38" fontId="4" fillId="0" borderId="0" xfId="0" applyNumberFormat="1" applyFont="1" applyFill="1" applyBorder="1" applyAlignment="1">
      <alignment horizontal="center"/>
    </xf>
    <xf numFmtId="38" fontId="3" fillId="0" borderId="0" xfId="0" applyNumberFormat="1" applyFont="1" applyFill="1" applyBorder="1" applyAlignment="1">
      <alignment horizontal="center"/>
    </xf>
    <xf numFmtId="9" fontId="4" fillId="0" borderId="0" xfId="21" applyFont="1" applyFill="1" applyBorder="1" applyAlignment="1">
      <alignment/>
    </xf>
    <xf numFmtId="9" fontId="4" fillId="0" borderId="0" xfId="21" applyFont="1" applyFill="1" applyBorder="1" applyAlignment="1">
      <alignment horizontal="center"/>
    </xf>
    <xf numFmtId="0" fontId="4" fillId="0" borderId="0" xfId="0" applyFont="1" applyFill="1" applyBorder="1" applyAlignment="1" quotePrefix="1">
      <alignment/>
    </xf>
    <xf numFmtId="43" fontId="4" fillId="0" borderId="0" xfId="15" applyFont="1" applyFill="1" applyBorder="1" applyAlignment="1">
      <alignment horizontal="center"/>
    </xf>
    <xf numFmtId="38" fontId="5" fillId="0" borderId="0" xfId="0" applyNumberFormat="1" applyFont="1" applyFill="1" applyBorder="1" applyAlignment="1">
      <alignment horizontal="center"/>
    </xf>
    <xf numFmtId="38" fontId="7" fillId="0" borderId="0" xfId="15" applyNumberFormat="1" applyFont="1" applyFill="1" applyBorder="1" applyAlignment="1">
      <alignment horizontal="center"/>
    </xf>
    <xf numFmtId="38" fontId="7" fillId="0" borderId="0" xfId="0" applyNumberFormat="1" applyFont="1" applyFill="1" applyBorder="1" applyAlignment="1">
      <alignment/>
    </xf>
    <xf numFmtId="38" fontId="4" fillId="0" borderId="0" xfId="15" applyNumberFormat="1" applyFont="1" applyFill="1" applyBorder="1" applyAlignment="1">
      <alignment horizontal="center"/>
    </xf>
    <xf numFmtId="38" fontId="3" fillId="0" borderId="0" xfId="15" applyNumberFormat="1" applyFont="1" applyFill="1" applyBorder="1" applyAlignment="1">
      <alignment horizontal="center"/>
    </xf>
    <xf numFmtId="38" fontId="4" fillId="0" borderId="1" xfId="15" applyNumberFormat="1" applyFont="1" applyFill="1" applyBorder="1" applyAlignment="1">
      <alignment horizontal="center"/>
    </xf>
    <xf numFmtId="38" fontId="4" fillId="0" borderId="2" xfId="15" applyNumberFormat="1" applyFont="1" applyFill="1" applyBorder="1" applyAlignment="1">
      <alignment horizontal="center"/>
    </xf>
    <xf numFmtId="38" fontId="4" fillId="0" borderId="3" xfId="15" applyNumberFormat="1" applyFont="1" applyFill="1" applyBorder="1" applyAlignment="1">
      <alignment horizontal="center"/>
    </xf>
    <xf numFmtId="43" fontId="4" fillId="0" borderId="0" xfId="15" applyFont="1" applyFill="1" applyBorder="1" applyAlignment="1">
      <alignment/>
    </xf>
    <xf numFmtId="38" fontId="4" fillId="0" borderId="0" xfId="15" applyNumberFormat="1" applyFont="1" applyFill="1" applyAlignment="1">
      <alignment/>
    </xf>
    <xf numFmtId="1" fontId="5" fillId="0" borderId="0" xfId="15" applyNumberFormat="1" applyFont="1" applyFill="1" applyBorder="1" applyAlignment="1">
      <alignment/>
    </xf>
    <xf numFmtId="38" fontId="4" fillId="0" borderId="0" xfId="0" applyNumberFormat="1" applyFont="1" applyFill="1" applyAlignment="1">
      <alignment/>
    </xf>
    <xf numFmtId="38" fontId="4" fillId="0" borderId="0" xfId="0" applyNumberFormat="1" applyFont="1" applyFill="1" applyBorder="1" applyAlignment="1">
      <alignment horizontal="right"/>
    </xf>
    <xf numFmtId="1" fontId="4" fillId="0" borderId="0" xfId="15" applyNumberFormat="1" applyFont="1" applyFill="1" applyBorder="1" applyAlignment="1">
      <alignment/>
    </xf>
    <xf numFmtId="1" fontId="3" fillId="0" borderId="0" xfId="15" applyNumberFormat="1" applyFont="1" applyFill="1" applyBorder="1" applyAlignment="1">
      <alignment/>
    </xf>
    <xf numFmtId="1" fontId="4" fillId="0" borderId="0" xfId="15" applyNumberFormat="1" applyFont="1" applyFill="1" applyAlignment="1">
      <alignment/>
    </xf>
    <xf numFmtId="1" fontId="3" fillId="0" borderId="0" xfId="15" applyNumberFormat="1" applyFont="1" applyFill="1" applyAlignment="1">
      <alignment/>
    </xf>
    <xf numFmtId="38" fontId="3" fillId="0" borderId="0" xfId="0" applyNumberFormat="1" applyFont="1" applyFill="1" applyBorder="1" applyAlignment="1">
      <alignment/>
    </xf>
    <xf numFmtId="38" fontId="3" fillId="0" borderId="0" xfId="0" applyNumberFormat="1" applyFont="1" applyFill="1" applyAlignment="1">
      <alignment/>
    </xf>
    <xf numFmtId="38" fontId="4" fillId="0" borderId="0" xfId="0" applyNumberFormat="1" applyFont="1" applyFill="1" applyAlignment="1">
      <alignment horizontal="center"/>
    </xf>
    <xf numFmtId="38" fontId="4" fillId="0" borderId="0" xfId="0" applyNumberFormat="1" applyFont="1" applyFill="1" applyBorder="1" applyAlignment="1" quotePrefix="1">
      <alignment/>
    </xf>
    <xf numFmtId="38" fontId="4" fillId="0" borderId="0" xfId="15" applyNumberFormat="1" applyFont="1" applyFill="1" applyBorder="1" applyAlignment="1">
      <alignment/>
    </xf>
    <xf numFmtId="38" fontId="4" fillId="0" borderId="0" xfId="15" applyNumberFormat="1" applyFont="1" applyFill="1" applyAlignment="1">
      <alignment horizontal="center"/>
    </xf>
    <xf numFmtId="38" fontId="4" fillId="0" borderId="0" xfId="0" applyNumberFormat="1" applyFont="1" applyFill="1" applyBorder="1" applyAlignment="1">
      <alignment horizontal="left"/>
    </xf>
    <xf numFmtId="38" fontId="3" fillId="0" borderId="0" xfId="0" applyNumberFormat="1" applyFont="1" applyFill="1" applyBorder="1" applyAlignment="1">
      <alignment horizontal="left"/>
    </xf>
    <xf numFmtId="43" fontId="3" fillId="0" borderId="0" xfId="15" applyFont="1" applyFill="1" applyBorder="1" applyAlignment="1">
      <alignment horizontal="center"/>
    </xf>
    <xf numFmtId="38" fontId="3" fillId="0" borderId="0" xfId="15" applyNumberFormat="1" applyFont="1" applyFill="1" applyBorder="1" applyAlignment="1">
      <alignment/>
    </xf>
    <xf numFmtId="0" fontId="4" fillId="0" borderId="0" xfId="0" applyFont="1" applyFill="1" applyAlignment="1">
      <alignment/>
    </xf>
    <xf numFmtId="40" fontId="3" fillId="0" borderId="0" xfId="0" applyNumberFormat="1" applyFont="1" applyFill="1" applyBorder="1" applyAlignment="1">
      <alignment horizontal="center"/>
    </xf>
    <xf numFmtId="38" fontId="3" fillId="0" borderId="0" xfId="15" applyNumberFormat="1" applyFont="1" applyFill="1" applyAlignment="1">
      <alignment horizontal="center"/>
    </xf>
    <xf numFmtId="43" fontId="4" fillId="0" borderId="0" xfId="15" applyFont="1" applyFill="1" applyAlignment="1">
      <alignment/>
    </xf>
    <xf numFmtId="38" fontId="3" fillId="0" borderId="3" xfId="15" applyNumberFormat="1" applyFont="1" applyFill="1" applyBorder="1" applyAlignment="1">
      <alignment horizontal="center"/>
    </xf>
    <xf numFmtId="38" fontId="3" fillId="0" borderId="0" xfId="15" applyNumberFormat="1" applyFont="1" applyFill="1" applyAlignment="1">
      <alignment/>
    </xf>
    <xf numFmtId="38" fontId="3" fillId="0" borderId="0" xfId="15" applyNumberFormat="1" applyFont="1" applyFill="1" applyAlignment="1" quotePrefix="1">
      <alignment horizontal="center"/>
    </xf>
    <xf numFmtId="40" fontId="4" fillId="0" borderId="4" xfId="15" applyNumberFormat="1" applyFont="1" applyFill="1" applyBorder="1" applyAlignment="1">
      <alignment horizontal="center"/>
    </xf>
    <xf numFmtId="38" fontId="4" fillId="0" borderId="5" xfId="0" applyNumberFormat="1" applyFont="1" applyFill="1" applyBorder="1" applyAlignment="1">
      <alignment horizontal="center"/>
    </xf>
    <xf numFmtId="38" fontId="4" fillId="0" borderId="5" xfId="15" applyNumberFormat="1" applyFont="1" applyFill="1" applyBorder="1" applyAlignment="1">
      <alignment horizontal="center"/>
    </xf>
    <xf numFmtId="43" fontId="6" fillId="0" borderId="0" xfId="15" applyFont="1" applyFill="1" applyBorder="1" applyAlignment="1">
      <alignment/>
    </xf>
    <xf numFmtId="40" fontId="6" fillId="0" borderId="0" xfId="15" applyNumberFormat="1" applyFont="1" applyFill="1" applyBorder="1" applyAlignment="1">
      <alignment horizontal="center"/>
    </xf>
    <xf numFmtId="38" fontId="3" fillId="0" borderId="5" xfId="15" applyNumberFormat="1" applyFont="1" applyFill="1" applyBorder="1" applyAlignment="1">
      <alignment horizontal="center"/>
    </xf>
    <xf numFmtId="40" fontId="4" fillId="0" borderId="0" xfId="0" applyNumberFormat="1" applyFont="1" applyFill="1" applyBorder="1" applyAlignment="1">
      <alignment/>
    </xf>
    <xf numFmtId="38" fontId="4" fillId="0" borderId="3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43" fontId="11" fillId="0" borderId="0" xfId="15" applyFont="1" applyFill="1" applyAlignment="1">
      <alignment/>
    </xf>
    <xf numFmtId="37" fontId="4" fillId="0" borderId="0" xfId="0" applyNumberFormat="1" applyFont="1" applyFill="1" applyBorder="1" applyAlignment="1">
      <alignment/>
    </xf>
    <xf numFmtId="37" fontId="4" fillId="0" borderId="0" xfId="15" applyNumberFormat="1" applyFont="1" applyFill="1" applyAlignment="1">
      <alignment/>
    </xf>
    <xf numFmtId="37" fontId="4" fillId="0" borderId="0" xfId="21" applyNumberFormat="1" applyFont="1" applyFill="1" applyBorder="1" applyAlignment="1">
      <alignment/>
    </xf>
    <xf numFmtId="37" fontId="4" fillId="0" borderId="0" xfId="21" applyNumberFormat="1" applyFont="1" applyFill="1" applyBorder="1" applyAlignment="1">
      <alignment horizontal="center"/>
    </xf>
    <xf numFmtId="38" fontId="3" fillId="0" borderId="0" xfId="21" applyNumberFormat="1" applyFont="1" applyFill="1" applyBorder="1" applyAlignment="1">
      <alignment horizontal="center"/>
    </xf>
    <xf numFmtId="38" fontId="4" fillId="0" borderId="4" xfId="0" applyNumberFormat="1" applyFont="1" applyFill="1" applyBorder="1" applyAlignment="1">
      <alignment horizontal="center"/>
    </xf>
    <xf numFmtId="40" fontId="4" fillId="0" borderId="0" xfId="15" applyNumberFormat="1" applyFont="1" applyFill="1" applyBorder="1" applyAlignment="1">
      <alignment horizontal="center"/>
    </xf>
    <xf numFmtId="40" fontId="4" fillId="0" borderId="0" xfId="0" applyNumberFormat="1" applyFont="1" applyFill="1" applyBorder="1" applyAlignment="1">
      <alignment horizontal="center"/>
    </xf>
    <xf numFmtId="40" fontId="4" fillId="0" borderId="4" xfId="0" applyNumberFormat="1" applyFont="1" applyFill="1" applyBorder="1" applyAlignment="1">
      <alignment horizontal="center"/>
    </xf>
    <xf numFmtId="38" fontId="4" fillId="0" borderId="6" xfId="15" applyNumberFormat="1" applyFont="1" applyFill="1" applyBorder="1" applyAlignment="1">
      <alignment horizontal="center"/>
    </xf>
    <xf numFmtId="38" fontId="4" fillId="0" borderId="7" xfId="15" applyNumberFormat="1" applyFont="1" applyFill="1" applyBorder="1" applyAlignment="1">
      <alignment horizontal="center"/>
    </xf>
    <xf numFmtId="38" fontId="4" fillId="0" borderId="8" xfId="15" applyNumberFormat="1" applyFont="1" applyFill="1" applyBorder="1" applyAlignment="1">
      <alignment horizontal="center"/>
    </xf>
    <xf numFmtId="38" fontId="4" fillId="0" borderId="3" xfId="15" applyNumberFormat="1" applyFont="1" applyFill="1" applyBorder="1" applyAlignment="1">
      <alignment/>
    </xf>
    <xf numFmtId="38" fontId="4" fillId="0" borderId="9" xfId="15" applyNumberFormat="1" applyFont="1" applyFill="1" applyBorder="1" applyAlignment="1">
      <alignment horizontal="center"/>
    </xf>
    <xf numFmtId="38" fontId="4" fillId="0" borderId="10" xfId="15" applyNumberFormat="1" applyFont="1" applyFill="1" applyBorder="1" applyAlignment="1">
      <alignment/>
    </xf>
    <xf numFmtId="38" fontId="4" fillId="0" borderId="11" xfId="15" applyNumberFormat="1" applyFont="1" applyFill="1" applyBorder="1" applyAlignment="1">
      <alignment/>
    </xf>
    <xf numFmtId="38" fontId="4" fillId="0" borderId="12" xfId="15" applyNumberFormat="1" applyFont="1" applyFill="1" applyBorder="1" applyAlignment="1">
      <alignment horizontal="center"/>
    </xf>
    <xf numFmtId="38" fontId="4" fillId="0" borderId="10" xfId="15" applyNumberFormat="1" applyFont="1" applyFill="1" applyBorder="1" applyAlignment="1">
      <alignment horizontal="center"/>
    </xf>
    <xf numFmtId="38" fontId="4" fillId="0" borderId="11" xfId="15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9" fontId="3" fillId="0" borderId="0" xfId="21" applyFont="1" applyFill="1" applyBorder="1" applyAlignment="1">
      <alignment horizontal="center"/>
    </xf>
    <xf numFmtId="37" fontId="3" fillId="0" borderId="0" xfId="21" applyNumberFormat="1" applyFont="1" applyFill="1" applyBorder="1" applyAlignment="1">
      <alignment horizontal="center"/>
    </xf>
    <xf numFmtId="38" fontId="3" fillId="0" borderId="3" xfId="0" applyNumberFormat="1" applyFont="1" applyFill="1" applyBorder="1" applyAlignment="1">
      <alignment horizontal="center"/>
    </xf>
    <xf numFmtId="38" fontId="3" fillId="0" borderId="4" xfId="0" applyNumberFormat="1" applyFont="1" applyFill="1" applyBorder="1" applyAlignment="1">
      <alignment horizontal="center"/>
    </xf>
    <xf numFmtId="40" fontId="3" fillId="0" borderId="0" xfId="15" applyNumberFormat="1" applyFont="1" applyFill="1" applyBorder="1" applyAlignment="1">
      <alignment horizontal="center"/>
    </xf>
    <xf numFmtId="40" fontId="3" fillId="0" borderId="4" xfId="15" applyNumberFormat="1" applyFont="1" applyFill="1" applyBorder="1" applyAlignment="1">
      <alignment horizontal="center"/>
    </xf>
    <xf numFmtId="40" fontId="3" fillId="0" borderId="4" xfId="0" applyNumberFormat="1" applyFont="1" applyFill="1" applyBorder="1" applyAlignment="1">
      <alignment horizontal="center"/>
    </xf>
    <xf numFmtId="38" fontId="3" fillId="0" borderId="1" xfId="15" applyNumberFormat="1" applyFont="1" applyFill="1" applyBorder="1" applyAlignment="1">
      <alignment horizontal="center"/>
    </xf>
    <xf numFmtId="38" fontId="3" fillId="0" borderId="2" xfId="15" applyNumberFormat="1" applyFont="1" applyFill="1" applyBorder="1" applyAlignment="1">
      <alignment horizontal="center"/>
    </xf>
    <xf numFmtId="43" fontId="7" fillId="0" borderId="0" xfId="15" applyFont="1" applyFill="1" applyBorder="1" applyAlignment="1">
      <alignment horizontal="center"/>
    </xf>
    <xf numFmtId="38" fontId="3" fillId="0" borderId="10" xfId="15" applyNumberFormat="1" applyFont="1" applyFill="1" applyBorder="1" applyAlignment="1">
      <alignment horizontal="center"/>
    </xf>
    <xf numFmtId="38" fontId="3" fillId="0" borderId="12" xfId="15" applyNumberFormat="1" applyFont="1" applyFill="1" applyBorder="1" applyAlignment="1">
      <alignment horizontal="center"/>
    </xf>
    <xf numFmtId="38" fontId="4" fillId="0" borderId="5" xfId="15" applyNumberFormat="1" applyFont="1" applyFill="1" applyBorder="1" applyAlignment="1">
      <alignment/>
    </xf>
    <xf numFmtId="38" fontId="3" fillId="0" borderId="5" xfId="15" applyNumberFormat="1" applyFont="1" applyFill="1" applyBorder="1" applyAlignment="1">
      <alignment/>
    </xf>
    <xf numFmtId="10" fontId="3" fillId="0" borderId="0" xfId="21" applyNumberFormat="1" applyFont="1" applyFill="1" applyBorder="1" applyAlignment="1">
      <alignment/>
    </xf>
    <xf numFmtId="43" fontId="3" fillId="0" borderId="0" xfId="15" applyFont="1" applyFill="1" applyBorder="1" applyAlignment="1">
      <alignment/>
    </xf>
    <xf numFmtId="9" fontId="4" fillId="0" borderId="0" xfId="21" applyFont="1" applyFill="1" applyAlignment="1">
      <alignment/>
    </xf>
    <xf numFmtId="43" fontId="3" fillId="0" borderId="0" xfId="15" applyFont="1" applyFill="1" applyAlignment="1">
      <alignment/>
    </xf>
    <xf numFmtId="9" fontId="3" fillId="0" borderId="0" xfId="21" applyFont="1" applyFill="1" applyAlignment="1">
      <alignment/>
    </xf>
    <xf numFmtId="38" fontId="4" fillId="0" borderId="0" xfId="0" applyNumberFormat="1" applyFont="1" applyFill="1" applyAlignment="1" quotePrefix="1">
      <alignment horizontal="center"/>
    </xf>
    <xf numFmtId="38" fontId="3" fillId="0" borderId="0" xfId="0" applyNumberFormat="1" applyFont="1" applyFill="1" applyAlignment="1" quotePrefix="1">
      <alignment horizontal="center"/>
    </xf>
    <xf numFmtId="38" fontId="3" fillId="0" borderId="0" xfId="0" applyNumberFormat="1" applyFont="1" applyFill="1" applyAlignment="1">
      <alignment horizontal="center"/>
    </xf>
    <xf numFmtId="178" fontId="3" fillId="0" borderId="0" xfId="21" applyNumberFormat="1" applyFont="1" applyFill="1" applyAlignment="1">
      <alignment/>
    </xf>
    <xf numFmtId="178" fontId="4" fillId="0" borderId="0" xfId="21" applyNumberFormat="1" applyFont="1" applyFill="1" applyBorder="1" applyAlignment="1">
      <alignment/>
    </xf>
    <xf numFmtId="38" fontId="3" fillId="0" borderId="5" xfId="0" applyNumberFormat="1" applyFont="1" applyFill="1" applyBorder="1" applyAlignment="1">
      <alignment horizontal="center"/>
    </xf>
    <xf numFmtId="38" fontId="3" fillId="0" borderId="1" xfId="0" applyNumberFormat="1" applyFont="1" applyFill="1" applyBorder="1" applyAlignment="1">
      <alignment horizontal="center"/>
    </xf>
    <xf numFmtId="38" fontId="4" fillId="0" borderId="1" xfId="0" applyNumberFormat="1" applyFont="1" applyFill="1" applyBorder="1" applyAlignment="1">
      <alignment horizontal="center"/>
    </xf>
    <xf numFmtId="38" fontId="3" fillId="0" borderId="0" xfId="15" applyNumberFormat="1" applyFont="1" applyFill="1" applyBorder="1" applyAlignment="1">
      <alignment horizontal="right"/>
    </xf>
    <xf numFmtId="38" fontId="4" fillId="0" borderId="0" xfId="15" applyNumberFormat="1" applyFont="1" applyFill="1" applyAlignment="1">
      <alignment/>
    </xf>
    <xf numFmtId="38" fontId="4" fillId="0" borderId="0" xfId="15" applyNumberFormat="1" applyFont="1" applyFill="1" applyBorder="1" applyAlignment="1">
      <alignment horizontal="right"/>
    </xf>
    <xf numFmtId="43" fontId="3" fillId="0" borderId="4" xfId="15" applyFont="1" applyFill="1" applyBorder="1" applyAlignment="1">
      <alignment horizontal="right"/>
    </xf>
    <xf numFmtId="43" fontId="4" fillId="0" borderId="0" xfId="15" applyFont="1" applyFill="1" applyAlignment="1">
      <alignment/>
    </xf>
    <xf numFmtId="43" fontId="4" fillId="0" borderId="4" xfId="15" applyFont="1" applyFill="1" applyBorder="1" applyAlignment="1">
      <alignment horizontal="right"/>
    </xf>
    <xf numFmtId="43" fontId="3" fillId="0" borderId="0" xfId="15" applyFont="1" applyFill="1" applyBorder="1" applyAlignment="1">
      <alignment horizontal="right"/>
    </xf>
    <xf numFmtId="43" fontId="4" fillId="0" borderId="0" xfId="15" applyFont="1" applyFill="1" applyBorder="1" applyAlignment="1">
      <alignment horizontal="right"/>
    </xf>
    <xf numFmtId="38" fontId="4" fillId="0" borderId="0" xfId="15" applyNumberFormat="1" applyFont="1" applyFill="1" applyAlignment="1">
      <alignment horizontal="right"/>
    </xf>
    <xf numFmtId="38" fontId="4" fillId="0" borderId="0" xfId="15" applyNumberFormat="1" applyFont="1" applyFill="1" applyBorder="1" applyAlignment="1">
      <alignment/>
    </xf>
    <xf numFmtId="38" fontId="3" fillId="0" borderId="0" xfId="15" applyNumberFormat="1" applyFont="1" applyFill="1" applyAlignment="1">
      <alignment horizontal="right"/>
    </xf>
    <xf numFmtId="38" fontId="3" fillId="0" borderId="5" xfId="15" applyNumberFormat="1" applyFont="1" applyFill="1" applyBorder="1" applyAlignment="1">
      <alignment horizontal="right"/>
    </xf>
    <xf numFmtId="38" fontId="4" fillId="0" borderId="5" xfId="15" applyNumberFormat="1" applyFont="1" applyFill="1" applyBorder="1" applyAlignment="1">
      <alignment/>
    </xf>
    <xf numFmtId="38" fontId="3" fillId="0" borderId="0" xfId="0" applyNumberFormat="1" applyFont="1" applyFill="1" applyBorder="1" applyAlignment="1" quotePrefix="1">
      <alignment/>
    </xf>
    <xf numFmtId="0" fontId="3" fillId="0" borderId="1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38" fontId="4" fillId="0" borderId="0" xfId="0" applyNumberFormat="1" applyFont="1" applyFill="1" applyBorder="1" applyAlignment="1">
      <alignment horizontal="center"/>
    </xf>
    <xf numFmtId="38" fontId="4" fillId="0" borderId="0" xfId="0" applyNumberFormat="1" applyFont="1" applyFill="1" applyAlignment="1">
      <alignment horizontal="center"/>
    </xf>
    <xf numFmtId="38" fontId="4" fillId="0" borderId="18" xfId="15" applyNumberFormat="1" applyFont="1" applyFill="1" applyBorder="1" applyAlignment="1">
      <alignment horizontal="center"/>
    </xf>
    <xf numFmtId="38" fontId="4" fillId="0" borderId="19" xfId="15" applyNumberFormat="1" applyFont="1" applyFill="1" applyBorder="1" applyAlignment="1">
      <alignment horizontal="center"/>
    </xf>
    <xf numFmtId="38" fontId="4" fillId="0" borderId="20" xfId="15" applyNumberFormat="1" applyFont="1" applyFill="1" applyBorder="1" applyAlignment="1">
      <alignment horizontal="center"/>
    </xf>
    <xf numFmtId="38" fontId="4" fillId="0" borderId="0" xfId="15" applyNumberFormat="1" applyFont="1" applyFill="1" applyAlignment="1">
      <alignment horizontal="center"/>
    </xf>
    <xf numFmtId="38" fontId="4" fillId="0" borderId="0" xfId="0" applyNumberFormat="1" applyFont="1" applyFill="1" applyBorder="1" applyAlignment="1" quotePrefix="1">
      <alignment horizontal="center"/>
    </xf>
    <xf numFmtId="38" fontId="3" fillId="0" borderId="0" xfId="0" applyNumberFormat="1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zoomScale="90" zoomScaleNormal="90" workbookViewId="0" topLeftCell="A1">
      <selection activeCell="C14" sqref="C14"/>
    </sheetView>
  </sheetViews>
  <sheetFormatPr defaultColWidth="9.140625" defaultRowHeight="12.75"/>
  <cols>
    <col min="1" max="1" width="9.28125" style="44" customWidth="1"/>
    <col min="2" max="2" width="28.57421875" style="44" customWidth="1"/>
    <col min="3" max="6" width="9.140625" style="44" customWidth="1"/>
    <col min="7" max="7" width="11.7109375" style="44" customWidth="1"/>
    <col min="8" max="16384" width="9.140625" style="44" customWidth="1"/>
  </cols>
  <sheetData>
    <row r="1" spans="1:8" ht="12">
      <c r="A1" s="59" t="s">
        <v>186</v>
      </c>
      <c r="B1" s="60"/>
      <c r="C1" s="2"/>
      <c r="D1" s="2"/>
      <c r="E1" s="2"/>
      <c r="F1" s="2"/>
      <c r="G1" s="2"/>
      <c r="H1" s="2"/>
    </row>
    <row r="2" spans="1:8" ht="12">
      <c r="A2" s="5"/>
      <c r="B2" s="2"/>
      <c r="C2" s="2"/>
      <c r="D2" s="2"/>
      <c r="E2" s="2"/>
      <c r="F2" s="2"/>
      <c r="G2" s="2"/>
      <c r="H2" s="2"/>
    </row>
    <row r="3" spans="1:8" ht="12">
      <c r="A3" s="2"/>
      <c r="B3" s="2"/>
      <c r="C3" s="2"/>
      <c r="D3" s="2"/>
      <c r="E3" s="2"/>
      <c r="F3" s="2"/>
      <c r="G3" s="2"/>
      <c r="H3" s="2"/>
    </row>
    <row r="4" spans="1:8" ht="12">
      <c r="A4" s="2" t="s">
        <v>181</v>
      </c>
      <c r="B4" s="1"/>
      <c r="C4" s="1"/>
      <c r="D4" s="2"/>
      <c r="E4" s="1"/>
      <c r="F4" s="2"/>
      <c r="G4" s="2"/>
      <c r="H4" s="2"/>
    </row>
    <row r="5" spans="1:8" ht="12">
      <c r="A5" s="2"/>
      <c r="B5" s="3"/>
      <c r="C5" s="3"/>
      <c r="D5" s="3"/>
      <c r="E5" s="3"/>
      <c r="F5" s="3"/>
      <c r="G5" s="3"/>
      <c r="H5" s="3"/>
    </row>
    <row r="6" spans="1:8" ht="12">
      <c r="A6" s="2" t="s">
        <v>71</v>
      </c>
      <c r="B6" s="3"/>
      <c r="C6" s="3" t="s">
        <v>72</v>
      </c>
      <c r="D6" s="3"/>
      <c r="E6" s="3"/>
      <c r="F6" s="3"/>
      <c r="G6" s="3"/>
      <c r="H6" s="3"/>
    </row>
    <row r="7" spans="1:8" ht="12">
      <c r="A7" s="2"/>
      <c r="B7" s="3"/>
      <c r="C7" s="3"/>
      <c r="D7" s="3"/>
      <c r="E7" s="3"/>
      <c r="F7" s="3"/>
      <c r="G7" s="3"/>
      <c r="H7" s="3"/>
    </row>
    <row r="8" spans="1:8" ht="12">
      <c r="A8" s="2" t="s">
        <v>62</v>
      </c>
      <c r="B8" s="3"/>
      <c r="C8" s="4" t="s">
        <v>70</v>
      </c>
      <c r="D8" s="4"/>
      <c r="E8" s="3"/>
      <c r="F8" s="3"/>
      <c r="G8" s="3"/>
      <c r="H8" s="3"/>
    </row>
    <row r="9" spans="1:8" ht="12">
      <c r="A9" s="2"/>
      <c r="B9" s="3"/>
      <c r="C9" s="3"/>
      <c r="D9" s="3"/>
      <c r="E9" s="3"/>
      <c r="F9" s="3"/>
      <c r="G9" s="3"/>
      <c r="H9" s="3"/>
    </row>
    <row r="10" spans="1:8" ht="12">
      <c r="A10" s="2" t="s">
        <v>61</v>
      </c>
      <c r="B10" s="3"/>
      <c r="C10" s="4" t="s">
        <v>69</v>
      </c>
      <c r="D10" s="4"/>
      <c r="E10" s="3"/>
      <c r="F10" s="3"/>
      <c r="G10" s="3"/>
      <c r="H10" s="3"/>
    </row>
    <row r="11" spans="1:8" ht="12">
      <c r="A11" s="2"/>
      <c r="B11" s="3"/>
      <c r="C11" s="3"/>
      <c r="D11" s="3"/>
      <c r="E11" s="3"/>
      <c r="F11" s="3"/>
      <c r="G11" s="3"/>
      <c r="H11" s="3"/>
    </row>
    <row r="12" spans="1:8" ht="12">
      <c r="A12" s="2" t="s">
        <v>60</v>
      </c>
      <c r="B12" s="3"/>
      <c r="C12" s="4" t="s">
        <v>68</v>
      </c>
      <c r="D12" s="4"/>
      <c r="E12" s="3"/>
      <c r="F12" s="3"/>
      <c r="G12" s="3"/>
      <c r="H12" s="3"/>
    </row>
    <row r="13" spans="1:8" ht="12">
      <c r="A13" s="2"/>
      <c r="B13" s="3"/>
      <c r="C13" s="3"/>
      <c r="D13" s="3"/>
      <c r="E13" s="3"/>
      <c r="F13" s="3"/>
      <c r="G13" s="3"/>
      <c r="H13" s="3"/>
    </row>
    <row r="14" spans="1:8" ht="12">
      <c r="A14" s="2" t="s">
        <v>59</v>
      </c>
      <c r="B14" s="3"/>
      <c r="C14" s="3" t="s">
        <v>67</v>
      </c>
      <c r="D14" s="3"/>
      <c r="E14" s="3"/>
      <c r="F14" s="3"/>
      <c r="G14" s="3"/>
      <c r="H14" s="3"/>
    </row>
    <row r="15" spans="1:8" ht="12">
      <c r="A15" s="2"/>
      <c r="B15" s="3"/>
      <c r="C15" s="3"/>
      <c r="D15" s="3"/>
      <c r="E15" s="3"/>
      <c r="F15" s="3"/>
      <c r="G15" s="3"/>
      <c r="H15" s="3"/>
    </row>
    <row r="16" spans="1:8" ht="12">
      <c r="A16" s="2" t="s">
        <v>63</v>
      </c>
      <c r="B16" s="3"/>
      <c r="C16" s="3" t="s">
        <v>66</v>
      </c>
      <c r="D16" s="3"/>
      <c r="E16" s="3"/>
      <c r="F16" s="3"/>
      <c r="G16" s="3"/>
      <c r="H16" s="3"/>
    </row>
    <row r="17" spans="1:8" ht="12">
      <c r="A17" s="2"/>
      <c r="B17" s="3"/>
      <c r="C17" s="3"/>
      <c r="D17" s="3"/>
      <c r="E17" s="3"/>
      <c r="F17" s="3"/>
      <c r="G17" s="3"/>
      <c r="H17" s="3"/>
    </row>
    <row r="18" spans="1:8" ht="12">
      <c r="A18" s="2"/>
      <c r="B18" s="3"/>
      <c r="C18" s="4"/>
      <c r="D18" s="4"/>
      <c r="E18" s="3"/>
      <c r="F18" s="3"/>
      <c r="G18" s="3"/>
      <c r="H18" s="3"/>
    </row>
    <row r="19" spans="1:8" ht="12">
      <c r="A19" s="5" t="s">
        <v>182</v>
      </c>
      <c r="B19" s="3"/>
      <c r="C19" s="3"/>
      <c r="D19" s="3"/>
      <c r="E19" s="3"/>
      <c r="F19" s="3"/>
      <c r="G19" s="3"/>
      <c r="H19" s="3"/>
    </row>
    <row r="20" spans="1:8" ht="12">
      <c r="A20" s="5"/>
      <c r="B20" s="3"/>
      <c r="C20" s="3"/>
      <c r="D20" s="3"/>
      <c r="E20" s="3"/>
      <c r="F20" s="3"/>
      <c r="G20" s="3"/>
      <c r="H20" s="3"/>
    </row>
    <row r="21" spans="1:8" ht="12">
      <c r="A21" s="5"/>
      <c r="B21" s="3"/>
      <c r="C21" s="3"/>
      <c r="D21" s="3"/>
      <c r="E21" s="3"/>
      <c r="F21" s="3"/>
      <c r="G21" s="3"/>
      <c r="H21" s="3"/>
    </row>
    <row r="22" spans="1:8" ht="12">
      <c r="A22" s="2" t="s">
        <v>183</v>
      </c>
      <c r="B22" s="3"/>
      <c r="C22" s="4" t="s">
        <v>396</v>
      </c>
      <c r="D22" s="4"/>
      <c r="E22" s="3"/>
      <c r="F22" s="3"/>
      <c r="G22" s="3"/>
      <c r="H22" s="3"/>
    </row>
    <row r="23" spans="1:8" ht="12">
      <c r="A23" s="2"/>
      <c r="B23" s="3"/>
      <c r="C23" s="3"/>
      <c r="D23" s="4"/>
      <c r="E23" s="3"/>
      <c r="F23" s="3"/>
      <c r="G23" s="3"/>
      <c r="H23" s="3"/>
    </row>
    <row r="24" spans="1:8" ht="12">
      <c r="A24" s="2" t="s">
        <v>65</v>
      </c>
      <c r="B24" s="3"/>
      <c r="C24" s="4" t="s">
        <v>395</v>
      </c>
      <c r="D24" s="4"/>
      <c r="E24" s="3"/>
      <c r="F24" s="3"/>
      <c r="G24" s="3"/>
      <c r="H24" s="3"/>
    </row>
    <row r="25" spans="1:8" ht="12">
      <c r="A25" s="2"/>
      <c r="B25" s="3"/>
      <c r="C25" s="3"/>
      <c r="D25" s="4"/>
      <c r="E25" s="3"/>
      <c r="F25" s="3"/>
      <c r="G25" s="3"/>
      <c r="H25" s="3"/>
    </row>
    <row r="26" spans="1:8" ht="13.5">
      <c r="A26" s="2" t="s">
        <v>64</v>
      </c>
      <c r="B26" s="3"/>
      <c r="C26" s="3" t="s">
        <v>294</v>
      </c>
      <c r="D26" s="4"/>
      <c r="E26" s="3"/>
      <c r="F26" s="3"/>
      <c r="G26" s="3"/>
      <c r="H26" s="3"/>
    </row>
    <row r="27" spans="1:8" ht="12">
      <c r="A27" s="2"/>
      <c r="B27" s="3"/>
      <c r="C27" s="3"/>
      <c r="D27" s="4"/>
      <c r="E27" s="3"/>
      <c r="F27" s="3"/>
      <c r="G27" s="3"/>
      <c r="H27" s="3"/>
    </row>
    <row r="28" spans="1:8" ht="12">
      <c r="A28" s="2" t="s">
        <v>184</v>
      </c>
      <c r="B28" s="3"/>
      <c r="C28" s="3" t="s">
        <v>185</v>
      </c>
      <c r="D28" s="4"/>
      <c r="E28" s="3"/>
      <c r="F28" s="3"/>
      <c r="G28" s="3"/>
      <c r="H28" s="3"/>
    </row>
    <row r="29" spans="1:8" ht="12">
      <c r="A29" s="2"/>
      <c r="B29" s="3"/>
      <c r="C29" s="3"/>
      <c r="D29" s="4"/>
      <c r="E29" s="3"/>
      <c r="F29" s="3"/>
      <c r="G29" s="3"/>
      <c r="H29" s="3"/>
    </row>
    <row r="30" spans="1:8" ht="12">
      <c r="A30" s="2"/>
      <c r="B30" s="1"/>
      <c r="C30" s="1"/>
      <c r="D30" s="2"/>
      <c r="E30" s="1"/>
      <c r="F30" s="2"/>
      <c r="G30" s="2"/>
      <c r="H30" s="2"/>
    </row>
    <row r="31" spans="1:8" ht="12">
      <c r="A31" s="2"/>
      <c r="B31" s="1"/>
      <c r="C31" s="1"/>
      <c r="D31" s="2"/>
      <c r="E31" s="1"/>
      <c r="F31" s="2"/>
      <c r="G31" s="2"/>
      <c r="H31" s="2"/>
    </row>
  </sheetData>
  <printOptions/>
  <pageMargins left="0.75" right="0.75" top="1" bottom="1" header="0.5" footer="0.5"/>
  <pageSetup fitToHeight="1" fitToWidth="1"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8"/>
  <sheetViews>
    <sheetView workbookViewId="0" topLeftCell="A1">
      <selection activeCell="C17" sqref="C17"/>
    </sheetView>
  </sheetViews>
  <sheetFormatPr defaultColWidth="9.140625" defaultRowHeight="12.75"/>
  <cols>
    <col min="1" max="1" width="31.57421875" style="2" customWidth="1"/>
    <col min="2" max="2" width="5.421875" style="1" customWidth="1"/>
    <col min="3" max="3" width="13.00390625" style="1" customWidth="1"/>
    <col min="4" max="4" width="2.57421875" style="2" customWidth="1"/>
    <col min="5" max="5" width="11.28125" style="1" customWidth="1"/>
    <col min="6" max="6" width="3.00390625" style="1" customWidth="1"/>
    <col min="7" max="7" width="11.57421875" style="2" customWidth="1"/>
    <col min="8" max="8" width="2.7109375" style="2" customWidth="1"/>
    <col min="9" max="9" width="11.140625" style="2" customWidth="1"/>
    <col min="10" max="10" width="4.00390625" style="2" customWidth="1"/>
    <col min="11" max="16384" width="9.140625" style="2" customWidth="1"/>
  </cols>
  <sheetData>
    <row r="1" spans="1:2" ht="12">
      <c r="A1" s="6" t="s">
        <v>37</v>
      </c>
      <c r="B1" s="7"/>
    </row>
    <row r="2" spans="1:2" ht="12">
      <c r="A2" s="5"/>
      <c r="B2" s="7"/>
    </row>
    <row r="3" ht="12">
      <c r="G3" s="81"/>
    </row>
    <row r="4" spans="1:2" ht="12">
      <c r="A4" s="8" t="s">
        <v>96</v>
      </c>
      <c r="B4" s="9"/>
    </row>
    <row r="5" spans="1:2" ht="12">
      <c r="A5" s="8" t="s">
        <v>397</v>
      </c>
      <c r="B5" s="9"/>
    </row>
    <row r="6" ht="12.75" thickBot="1"/>
    <row r="7" spans="3:9" ht="12">
      <c r="C7" s="126" t="s">
        <v>203</v>
      </c>
      <c r="D7" s="127"/>
      <c r="E7" s="128"/>
      <c r="G7" s="126" t="s">
        <v>206</v>
      </c>
      <c r="H7" s="127"/>
      <c r="I7" s="128"/>
    </row>
    <row r="8" spans="3:9" ht="12.75" thickBot="1">
      <c r="C8" s="123" t="s">
        <v>441</v>
      </c>
      <c r="D8" s="124"/>
      <c r="E8" s="125"/>
      <c r="F8" s="7"/>
      <c r="G8" s="123" t="s">
        <v>398</v>
      </c>
      <c r="H8" s="124"/>
      <c r="I8" s="125"/>
    </row>
    <row r="9" ht="12">
      <c r="I9" s="1"/>
    </row>
    <row r="10" spans="3:9" ht="12">
      <c r="C10" s="7" t="s">
        <v>30</v>
      </c>
      <c r="D10" s="1"/>
      <c r="E10" s="1" t="s">
        <v>170</v>
      </c>
      <c r="G10" s="7" t="s">
        <v>30</v>
      </c>
      <c r="H10" s="1"/>
      <c r="I10" s="1" t="s">
        <v>170</v>
      </c>
    </row>
    <row r="11" spans="3:9" ht="12">
      <c r="C11" s="7" t="s">
        <v>31</v>
      </c>
      <c r="D11" s="1"/>
      <c r="E11" s="1" t="s">
        <v>31</v>
      </c>
      <c r="G11" s="7" t="s">
        <v>31</v>
      </c>
      <c r="H11" s="1"/>
      <c r="I11" s="1" t="s">
        <v>31</v>
      </c>
    </row>
    <row r="12" spans="3:9" ht="12">
      <c r="C12" s="7" t="s">
        <v>32</v>
      </c>
      <c r="D12" s="1"/>
      <c r="E12" s="1" t="s">
        <v>33</v>
      </c>
      <c r="G12" s="7" t="s">
        <v>34</v>
      </c>
      <c r="H12" s="1"/>
      <c r="I12" s="1" t="s">
        <v>33</v>
      </c>
    </row>
    <row r="13" spans="3:9" ht="12">
      <c r="C13" s="7"/>
      <c r="D13" s="1"/>
      <c r="E13" s="1" t="s">
        <v>32</v>
      </c>
      <c r="G13" s="7"/>
      <c r="H13" s="1"/>
      <c r="I13" s="1" t="s">
        <v>36</v>
      </c>
    </row>
    <row r="14" spans="3:9" ht="12.75" customHeight="1">
      <c r="C14" s="7" t="s">
        <v>399</v>
      </c>
      <c r="D14" s="1"/>
      <c r="E14" s="1" t="s">
        <v>400</v>
      </c>
      <c r="G14" s="7" t="str">
        <f>C14</f>
        <v>31/12/2006</v>
      </c>
      <c r="H14" s="1"/>
      <c r="I14" s="1" t="str">
        <f>E14</f>
        <v>31/12/2005</v>
      </c>
    </row>
    <row r="15" spans="3:9" ht="12">
      <c r="C15" s="7"/>
      <c r="D15" s="1"/>
      <c r="G15" s="7" t="s">
        <v>229</v>
      </c>
      <c r="H15" s="1"/>
      <c r="I15" s="1" t="s">
        <v>228</v>
      </c>
    </row>
    <row r="16" spans="2:9" ht="12">
      <c r="B16" s="1" t="s">
        <v>207</v>
      </c>
      <c r="C16" s="7" t="s">
        <v>35</v>
      </c>
      <c r="D16" s="1"/>
      <c r="E16" s="1" t="s">
        <v>35</v>
      </c>
      <c r="G16" s="7" t="s">
        <v>35</v>
      </c>
      <c r="H16" s="1"/>
      <c r="I16" s="1" t="s">
        <v>35</v>
      </c>
    </row>
    <row r="17" spans="3:7" ht="12">
      <c r="C17" s="7"/>
      <c r="G17" s="5"/>
    </row>
    <row r="18" spans="1:9" ht="12">
      <c r="A18" s="2" t="s">
        <v>98</v>
      </c>
      <c r="B18" s="1" t="s">
        <v>214</v>
      </c>
      <c r="C18" s="12">
        <v>30380</v>
      </c>
      <c r="D18" s="10"/>
      <c r="E18" s="11">
        <v>31004</v>
      </c>
      <c r="F18" s="11"/>
      <c r="G18" s="12">
        <v>54754</v>
      </c>
      <c r="H18" s="10"/>
      <c r="I18" s="11">
        <v>51049</v>
      </c>
    </row>
    <row r="19" spans="3:9" ht="12">
      <c r="C19" s="12"/>
      <c r="D19" s="10"/>
      <c r="E19" s="11"/>
      <c r="F19" s="11"/>
      <c r="G19" s="12"/>
      <c r="H19" s="10"/>
      <c r="I19" s="11"/>
    </row>
    <row r="20" spans="1:9" ht="12">
      <c r="A20" s="2" t="s">
        <v>99</v>
      </c>
      <c r="C20" s="12">
        <v>15459</v>
      </c>
      <c r="D20" s="10"/>
      <c r="E20" s="11">
        <v>11058</v>
      </c>
      <c r="F20" s="11"/>
      <c r="G20" s="12">
        <v>25201</v>
      </c>
      <c r="H20" s="10"/>
      <c r="I20" s="11">
        <v>17806</v>
      </c>
    </row>
    <row r="21" spans="1:9" ht="12">
      <c r="A21" s="2" t="s">
        <v>73</v>
      </c>
      <c r="C21" s="82">
        <f>C20/C18</f>
        <v>0.5088545095457537</v>
      </c>
      <c r="D21" s="13"/>
      <c r="E21" s="14">
        <f>E20/E18</f>
        <v>0.3566636563024126</v>
      </c>
      <c r="F21" s="14"/>
      <c r="G21" s="82">
        <f>G20/G18</f>
        <v>0.4602586112430142</v>
      </c>
      <c r="I21" s="14">
        <f>I20/I18</f>
        <v>0.34880213128562754</v>
      </c>
    </row>
    <row r="22" spans="3:9" ht="12">
      <c r="C22" s="83"/>
      <c r="D22" s="64"/>
      <c r="E22" s="65"/>
      <c r="F22" s="65"/>
      <c r="G22" s="83"/>
      <c r="H22" s="62"/>
      <c r="I22" s="65"/>
    </row>
    <row r="23" spans="1:9" ht="12">
      <c r="A23" s="2" t="s">
        <v>100</v>
      </c>
      <c r="C23" s="12">
        <v>98</v>
      </c>
      <c r="D23" s="10"/>
      <c r="E23" s="11">
        <v>52</v>
      </c>
      <c r="F23" s="11"/>
      <c r="G23" s="12">
        <v>107</v>
      </c>
      <c r="H23" s="10"/>
      <c r="I23" s="11">
        <v>63</v>
      </c>
    </row>
    <row r="24" spans="3:9" ht="12">
      <c r="C24" s="12"/>
      <c r="D24" s="10"/>
      <c r="E24" s="11"/>
      <c r="F24" s="11"/>
      <c r="G24" s="12"/>
      <c r="H24" s="10"/>
      <c r="I24" s="11"/>
    </row>
    <row r="25" spans="1:9" ht="12">
      <c r="A25" s="2" t="s">
        <v>101</v>
      </c>
      <c r="C25" s="84">
        <v>-7254</v>
      </c>
      <c r="D25" s="10"/>
      <c r="E25" s="58">
        <v>-6021</v>
      </c>
      <c r="F25" s="11"/>
      <c r="G25" s="84">
        <v>-12387</v>
      </c>
      <c r="H25" s="10"/>
      <c r="I25" s="58">
        <v>-10262</v>
      </c>
    </row>
    <row r="26" spans="3:9" ht="12">
      <c r="C26" s="12"/>
      <c r="D26" s="10"/>
      <c r="E26" s="11"/>
      <c r="F26" s="11"/>
      <c r="G26" s="12"/>
      <c r="H26" s="10"/>
      <c r="I26" s="11"/>
    </row>
    <row r="27" spans="1:9" ht="12">
      <c r="A27" s="2" t="s">
        <v>102</v>
      </c>
      <c r="C27" s="12">
        <f>C20+C23+C25</f>
        <v>8303</v>
      </c>
      <c r="D27" s="10"/>
      <c r="E27" s="11">
        <f>E20+E23+E25</f>
        <v>5089</v>
      </c>
      <c r="F27" s="11"/>
      <c r="G27" s="12">
        <f>G20+G23+G25</f>
        <v>12921</v>
      </c>
      <c r="H27" s="10"/>
      <c r="I27" s="11">
        <f>I20+I23+I25</f>
        <v>7607</v>
      </c>
    </row>
    <row r="28" spans="3:9" ht="12">
      <c r="C28" s="12"/>
      <c r="D28" s="10"/>
      <c r="E28" s="11"/>
      <c r="F28" s="11"/>
      <c r="G28" s="12"/>
      <c r="H28" s="10"/>
      <c r="I28" s="11"/>
    </row>
    <row r="29" spans="1:9" ht="12">
      <c r="A29" s="2" t="s">
        <v>103</v>
      </c>
      <c r="C29" s="84">
        <v>-710</v>
      </c>
      <c r="D29" s="10"/>
      <c r="E29" s="58">
        <v>-705</v>
      </c>
      <c r="F29" s="11"/>
      <c r="G29" s="84">
        <v>-1319</v>
      </c>
      <c r="H29" s="10"/>
      <c r="I29" s="58">
        <v>-1368</v>
      </c>
    </row>
    <row r="30" spans="3:9" ht="12">
      <c r="C30" s="12"/>
      <c r="D30" s="10"/>
      <c r="E30" s="11"/>
      <c r="F30" s="11"/>
      <c r="G30" s="12"/>
      <c r="H30" s="10"/>
      <c r="I30" s="11"/>
    </row>
    <row r="31" spans="1:9" ht="12">
      <c r="A31" s="2" t="s">
        <v>141</v>
      </c>
      <c r="C31" s="12">
        <f>C27+C29</f>
        <v>7593</v>
      </c>
      <c r="D31" s="10"/>
      <c r="E31" s="11">
        <f>E27+E29</f>
        <v>4384</v>
      </c>
      <c r="F31" s="11"/>
      <c r="G31" s="12">
        <f>G27+G29</f>
        <v>11602</v>
      </c>
      <c r="H31" s="10"/>
      <c r="I31" s="11">
        <f>I27+I29</f>
        <v>6239</v>
      </c>
    </row>
    <row r="32" spans="3:9" ht="12">
      <c r="C32" s="12"/>
      <c r="D32" s="10"/>
      <c r="E32" s="11"/>
      <c r="F32" s="11"/>
      <c r="G32" s="66"/>
      <c r="H32" s="10"/>
      <c r="I32" s="11"/>
    </row>
    <row r="33" spans="1:9" ht="12.75" thickBot="1">
      <c r="A33" s="2" t="s">
        <v>104</v>
      </c>
      <c r="B33" s="1" t="s">
        <v>17</v>
      </c>
      <c r="C33" s="85">
        <v>-1818</v>
      </c>
      <c r="D33" s="10"/>
      <c r="E33" s="67">
        <v>-721</v>
      </c>
      <c r="F33" s="11"/>
      <c r="G33" s="85">
        <v>-2695</v>
      </c>
      <c r="H33" s="10"/>
      <c r="I33" s="67">
        <v>-1196</v>
      </c>
    </row>
    <row r="34" spans="3:9" ht="12">
      <c r="C34" s="12"/>
      <c r="D34" s="10"/>
      <c r="E34" s="11"/>
      <c r="F34" s="11"/>
      <c r="G34" s="66"/>
      <c r="H34" s="10"/>
      <c r="I34" s="66"/>
    </row>
    <row r="35" spans="1:9" ht="12.75" thickBot="1">
      <c r="A35" s="2" t="s">
        <v>279</v>
      </c>
      <c r="C35" s="85">
        <f>C31+C33</f>
        <v>5775</v>
      </c>
      <c r="D35" s="10"/>
      <c r="E35" s="67">
        <f>E31+E33</f>
        <v>3663</v>
      </c>
      <c r="F35" s="11"/>
      <c r="G35" s="85">
        <f>G31+G33</f>
        <v>8907</v>
      </c>
      <c r="H35" s="10"/>
      <c r="I35" s="67">
        <f>I31+I33</f>
        <v>5043</v>
      </c>
    </row>
    <row r="36" spans="3:9" ht="12">
      <c r="C36" s="12"/>
      <c r="D36" s="10"/>
      <c r="E36" s="11"/>
      <c r="F36" s="11"/>
      <c r="G36" s="12"/>
      <c r="H36" s="10"/>
      <c r="I36" s="11"/>
    </row>
    <row r="37" spans="1:9" ht="12">
      <c r="A37" s="2" t="s">
        <v>280</v>
      </c>
      <c r="C37" s="12"/>
      <c r="D37" s="10"/>
      <c r="E37" s="11"/>
      <c r="F37" s="11"/>
      <c r="G37" s="12"/>
      <c r="H37" s="10"/>
      <c r="I37" s="11"/>
    </row>
    <row r="38" spans="3:9" ht="12">
      <c r="C38" s="12"/>
      <c r="D38" s="10"/>
      <c r="E38" s="11"/>
      <c r="F38" s="11"/>
      <c r="G38" s="12"/>
      <c r="H38" s="10"/>
      <c r="I38" s="11"/>
    </row>
    <row r="39" spans="1:9" ht="12">
      <c r="A39" s="2" t="s">
        <v>281</v>
      </c>
      <c r="C39" s="12">
        <f>C35-C41</f>
        <v>5782</v>
      </c>
      <c r="D39" s="10"/>
      <c r="E39" s="11">
        <v>3646</v>
      </c>
      <c r="F39" s="11"/>
      <c r="G39" s="12">
        <f>G35-G41</f>
        <v>8873</v>
      </c>
      <c r="H39" s="10"/>
      <c r="I39" s="11">
        <v>4968</v>
      </c>
    </row>
    <row r="40" spans="3:9" ht="12">
      <c r="C40" s="12"/>
      <c r="D40" s="10"/>
      <c r="E40" s="11"/>
      <c r="F40" s="11"/>
      <c r="G40" s="12"/>
      <c r="H40" s="10"/>
      <c r="I40" s="11"/>
    </row>
    <row r="41" spans="1:9" ht="12.75" thickBot="1">
      <c r="A41" s="2" t="s">
        <v>48</v>
      </c>
      <c r="C41" s="85">
        <v>-7</v>
      </c>
      <c r="D41" s="10"/>
      <c r="E41" s="67">
        <v>17</v>
      </c>
      <c r="F41" s="11"/>
      <c r="G41" s="85">
        <v>34</v>
      </c>
      <c r="H41" s="10"/>
      <c r="I41" s="67">
        <v>75</v>
      </c>
    </row>
    <row r="42" spans="3:9" ht="12">
      <c r="C42" s="12"/>
      <c r="D42" s="10"/>
      <c r="E42" s="11"/>
      <c r="F42" s="11"/>
      <c r="G42" s="12"/>
      <c r="H42" s="10"/>
      <c r="I42" s="11"/>
    </row>
    <row r="43" spans="3:9" ht="12.75" thickBot="1">
      <c r="C43" s="85">
        <f>C39+C41</f>
        <v>5775</v>
      </c>
      <c r="D43" s="10"/>
      <c r="E43" s="67">
        <f>E39+E41</f>
        <v>3663</v>
      </c>
      <c r="F43" s="11"/>
      <c r="G43" s="85">
        <f>G39+G41</f>
        <v>8907</v>
      </c>
      <c r="H43" s="10"/>
      <c r="I43" s="67">
        <f>I39+I41</f>
        <v>5043</v>
      </c>
    </row>
    <row r="44" spans="3:9" ht="12">
      <c r="C44" s="12"/>
      <c r="D44" s="10"/>
      <c r="E44" s="11"/>
      <c r="F44" s="11"/>
      <c r="G44" s="12"/>
      <c r="H44" s="10"/>
      <c r="I44" s="11"/>
    </row>
    <row r="45" spans="1:9" ht="12">
      <c r="A45" s="2" t="s">
        <v>105</v>
      </c>
      <c r="C45" s="12"/>
      <c r="D45" s="10"/>
      <c r="E45" s="11"/>
      <c r="F45" s="11"/>
      <c r="G45" s="12"/>
      <c r="H45" s="10"/>
      <c r="I45" s="11"/>
    </row>
    <row r="46" spans="1:9" ht="12">
      <c r="A46" s="15" t="s">
        <v>106</v>
      </c>
      <c r="B46" s="1" t="s">
        <v>18</v>
      </c>
      <c r="C46" s="86">
        <v>27.87</v>
      </c>
      <c r="D46" s="54"/>
      <c r="E46" s="68">
        <v>17.57</v>
      </c>
      <c r="F46" s="55"/>
      <c r="G46" s="45">
        <v>42.76</v>
      </c>
      <c r="H46" s="57"/>
      <c r="I46" s="69">
        <v>23.94</v>
      </c>
    </row>
    <row r="47" spans="1:9" ht="12.75" thickBot="1">
      <c r="A47" s="15" t="s">
        <v>107</v>
      </c>
      <c r="B47" s="1" t="s">
        <v>18</v>
      </c>
      <c r="C47" s="87" t="s">
        <v>252</v>
      </c>
      <c r="D47" s="54"/>
      <c r="E47" s="51" t="s">
        <v>252</v>
      </c>
      <c r="F47" s="55"/>
      <c r="G47" s="88" t="str">
        <f>C47</f>
        <v>N/A</v>
      </c>
      <c r="H47" s="57"/>
      <c r="I47" s="70" t="s">
        <v>252</v>
      </c>
    </row>
    <row r="48" spans="3:9" ht="12">
      <c r="C48" s="11"/>
      <c r="D48" s="10"/>
      <c r="E48" s="11"/>
      <c r="F48" s="11"/>
      <c r="G48" s="10"/>
      <c r="H48" s="10"/>
      <c r="I48" s="10"/>
    </row>
    <row r="49" spans="3:9" ht="12">
      <c r="C49" s="11"/>
      <c r="D49" s="10"/>
      <c r="E49" s="11"/>
      <c r="F49" s="11"/>
      <c r="G49" s="10"/>
      <c r="H49" s="10"/>
      <c r="I49" s="10"/>
    </row>
    <row r="50" spans="3:9" ht="12">
      <c r="C50" s="16"/>
      <c r="D50" s="10"/>
      <c r="E50" s="11"/>
      <c r="F50" s="11"/>
      <c r="G50" s="25"/>
      <c r="H50" s="10"/>
      <c r="I50" s="10"/>
    </row>
    <row r="51" spans="3:9" ht="12">
      <c r="C51" s="16"/>
      <c r="D51" s="10"/>
      <c r="E51" s="11"/>
      <c r="F51" s="11"/>
      <c r="G51" s="25"/>
      <c r="H51" s="10"/>
      <c r="I51" s="10"/>
    </row>
    <row r="52" spans="3:9" ht="12">
      <c r="C52" s="11"/>
      <c r="D52" s="10"/>
      <c r="E52" s="11"/>
      <c r="F52" s="11"/>
      <c r="G52" s="10"/>
      <c r="H52" s="10"/>
      <c r="I52" s="10"/>
    </row>
    <row r="53" spans="3:9" ht="12">
      <c r="C53" s="11"/>
      <c r="D53" s="10"/>
      <c r="E53" s="11"/>
      <c r="F53" s="11"/>
      <c r="G53" s="10"/>
      <c r="H53" s="10"/>
      <c r="I53" s="10"/>
    </row>
    <row r="54" spans="3:9" ht="12">
      <c r="C54" s="11"/>
      <c r="D54" s="10"/>
      <c r="E54" s="11"/>
      <c r="F54" s="11"/>
      <c r="G54" s="10"/>
      <c r="H54" s="10"/>
      <c r="I54" s="10"/>
    </row>
    <row r="55" spans="3:9" ht="12">
      <c r="C55" s="11"/>
      <c r="D55" s="10"/>
      <c r="E55" s="11"/>
      <c r="F55" s="11"/>
      <c r="G55" s="10"/>
      <c r="H55" s="10"/>
      <c r="I55" s="10"/>
    </row>
    <row r="56" spans="3:9" ht="12">
      <c r="C56" s="11"/>
      <c r="D56" s="10"/>
      <c r="E56" s="11"/>
      <c r="F56" s="11"/>
      <c r="G56" s="10"/>
      <c r="H56" s="10"/>
      <c r="I56" s="10"/>
    </row>
    <row r="57" spans="3:9" ht="12">
      <c r="C57" s="11"/>
      <c r="D57" s="10"/>
      <c r="E57" s="11"/>
      <c r="F57" s="11"/>
      <c r="G57" s="10"/>
      <c r="H57" s="10"/>
      <c r="I57" s="10"/>
    </row>
    <row r="58" spans="1:9" ht="12">
      <c r="A58" s="129" t="s">
        <v>95</v>
      </c>
      <c r="B58" s="129"/>
      <c r="C58" s="129"/>
      <c r="D58" s="129"/>
      <c r="E58" s="129"/>
      <c r="F58" s="129"/>
      <c r="G58" s="129"/>
      <c r="H58" s="129"/>
      <c r="I58" s="129"/>
    </row>
    <row r="59" spans="3:9" ht="12">
      <c r="C59" s="11"/>
      <c r="D59" s="10"/>
      <c r="E59" s="11"/>
      <c r="F59" s="11"/>
      <c r="G59" s="10"/>
      <c r="H59" s="10"/>
      <c r="I59" s="10"/>
    </row>
    <row r="60" spans="3:9" ht="12">
      <c r="C60" s="11"/>
      <c r="D60" s="10"/>
      <c r="E60" s="11"/>
      <c r="F60" s="11"/>
      <c r="G60" s="10"/>
      <c r="H60" s="10"/>
      <c r="I60" s="10"/>
    </row>
    <row r="61" spans="3:9" ht="12">
      <c r="C61" s="11"/>
      <c r="D61" s="10"/>
      <c r="E61" s="11"/>
      <c r="F61" s="11"/>
      <c r="G61" s="10"/>
      <c r="H61" s="10"/>
      <c r="I61" s="10"/>
    </row>
    <row r="62" spans="3:9" ht="12">
      <c r="C62" s="11"/>
      <c r="D62" s="10"/>
      <c r="E62" s="11"/>
      <c r="F62" s="11"/>
      <c r="G62" s="10"/>
      <c r="H62" s="10"/>
      <c r="I62" s="10"/>
    </row>
    <row r="63" spans="3:9" ht="12">
      <c r="C63" s="11"/>
      <c r="D63" s="10"/>
      <c r="E63" s="11"/>
      <c r="F63" s="11"/>
      <c r="G63" s="10"/>
      <c r="H63" s="10"/>
      <c r="I63" s="10"/>
    </row>
    <row r="64" spans="3:9" ht="12">
      <c r="C64" s="11"/>
      <c r="D64" s="10"/>
      <c r="E64" s="11"/>
      <c r="F64" s="11"/>
      <c r="G64" s="10"/>
      <c r="H64" s="10"/>
      <c r="I64" s="10"/>
    </row>
    <row r="65" spans="3:9" ht="12">
      <c r="C65" s="11"/>
      <c r="D65" s="10"/>
      <c r="E65" s="11"/>
      <c r="F65" s="11"/>
      <c r="G65" s="10"/>
      <c r="H65" s="10"/>
      <c r="I65" s="10"/>
    </row>
    <row r="66" spans="3:9" ht="12">
      <c r="C66" s="11"/>
      <c r="D66" s="10"/>
      <c r="E66" s="11"/>
      <c r="F66" s="11"/>
      <c r="G66" s="10"/>
      <c r="H66" s="10"/>
      <c r="I66" s="10"/>
    </row>
    <row r="67" spans="3:9" ht="12">
      <c r="C67" s="11"/>
      <c r="D67" s="10"/>
      <c r="E67" s="11"/>
      <c r="F67" s="11"/>
      <c r="G67" s="10"/>
      <c r="H67" s="10"/>
      <c r="I67" s="10"/>
    </row>
    <row r="68" spans="3:9" ht="12">
      <c r="C68" s="11"/>
      <c r="D68" s="10"/>
      <c r="E68" s="11"/>
      <c r="F68" s="11"/>
      <c r="G68" s="10"/>
      <c r="H68" s="10"/>
      <c r="I68" s="10"/>
    </row>
    <row r="69" spans="3:9" ht="12">
      <c r="C69" s="11"/>
      <c r="D69" s="10"/>
      <c r="E69" s="11"/>
      <c r="F69" s="11"/>
      <c r="G69" s="10"/>
      <c r="H69" s="10"/>
      <c r="I69" s="10"/>
    </row>
    <row r="70" spans="3:9" ht="12">
      <c r="C70" s="11"/>
      <c r="D70" s="10"/>
      <c r="E70" s="11"/>
      <c r="F70" s="11"/>
      <c r="G70" s="10"/>
      <c r="H70" s="10"/>
      <c r="I70" s="10"/>
    </row>
    <row r="71" spans="3:9" ht="12">
      <c r="C71" s="11"/>
      <c r="D71" s="10"/>
      <c r="E71" s="11"/>
      <c r="F71" s="11"/>
      <c r="G71" s="10"/>
      <c r="H71" s="10"/>
      <c r="I71" s="10"/>
    </row>
    <row r="72" spans="3:9" ht="12">
      <c r="C72" s="11"/>
      <c r="D72" s="10"/>
      <c r="E72" s="11"/>
      <c r="F72" s="11"/>
      <c r="G72" s="10"/>
      <c r="H72" s="10"/>
      <c r="I72" s="10"/>
    </row>
    <row r="73" spans="3:9" ht="12">
      <c r="C73" s="11"/>
      <c r="D73" s="10"/>
      <c r="E73" s="11"/>
      <c r="F73" s="11"/>
      <c r="G73" s="10"/>
      <c r="H73" s="10"/>
      <c r="I73" s="10"/>
    </row>
    <row r="74" spans="3:9" ht="12">
      <c r="C74" s="11"/>
      <c r="D74" s="10"/>
      <c r="E74" s="11"/>
      <c r="F74" s="11"/>
      <c r="G74" s="10"/>
      <c r="H74" s="10"/>
      <c r="I74" s="10"/>
    </row>
    <row r="75" spans="3:9" ht="12">
      <c r="C75" s="11"/>
      <c r="D75" s="10"/>
      <c r="E75" s="11"/>
      <c r="F75" s="11"/>
      <c r="G75" s="10"/>
      <c r="H75" s="10"/>
      <c r="I75" s="10"/>
    </row>
    <row r="76" spans="3:9" ht="12">
      <c r="C76" s="11"/>
      <c r="D76" s="10"/>
      <c r="E76" s="11"/>
      <c r="F76" s="11"/>
      <c r="G76" s="10"/>
      <c r="H76" s="10"/>
      <c r="I76" s="10"/>
    </row>
    <row r="77" spans="3:9" ht="12">
      <c r="C77" s="11"/>
      <c r="D77" s="10"/>
      <c r="E77" s="11"/>
      <c r="F77" s="11"/>
      <c r="G77" s="10"/>
      <c r="H77" s="10"/>
      <c r="I77" s="10"/>
    </row>
    <row r="78" spans="3:9" ht="12">
      <c r="C78" s="11"/>
      <c r="D78" s="10"/>
      <c r="E78" s="11"/>
      <c r="F78" s="11"/>
      <c r="G78" s="10"/>
      <c r="H78" s="10"/>
      <c r="I78" s="10"/>
    </row>
    <row r="79" spans="3:9" ht="12">
      <c r="C79" s="11"/>
      <c r="D79" s="10"/>
      <c r="E79" s="11"/>
      <c r="F79" s="11"/>
      <c r="G79" s="10"/>
      <c r="H79" s="10"/>
      <c r="I79" s="10"/>
    </row>
    <row r="80" spans="3:9" ht="12">
      <c r="C80" s="11"/>
      <c r="D80" s="10"/>
      <c r="E80" s="11"/>
      <c r="F80" s="11"/>
      <c r="G80" s="10"/>
      <c r="H80" s="10"/>
      <c r="I80" s="10"/>
    </row>
    <row r="81" spans="3:9" ht="12">
      <c r="C81" s="11"/>
      <c r="D81" s="10"/>
      <c r="E81" s="11"/>
      <c r="F81" s="11"/>
      <c r="G81" s="10"/>
      <c r="H81" s="10"/>
      <c r="I81" s="10"/>
    </row>
    <row r="82" spans="3:9" ht="12">
      <c r="C82" s="11"/>
      <c r="D82" s="10"/>
      <c r="E82" s="11"/>
      <c r="F82" s="11"/>
      <c r="G82" s="10"/>
      <c r="H82" s="10"/>
      <c r="I82" s="10"/>
    </row>
    <row r="83" spans="3:9" ht="12">
      <c r="C83" s="11"/>
      <c r="D83" s="10"/>
      <c r="E83" s="11"/>
      <c r="F83" s="11"/>
      <c r="G83" s="10"/>
      <c r="H83" s="10"/>
      <c r="I83" s="10"/>
    </row>
    <row r="84" spans="3:9" ht="12">
      <c r="C84" s="11"/>
      <c r="D84" s="10"/>
      <c r="E84" s="11"/>
      <c r="F84" s="11"/>
      <c r="G84" s="10"/>
      <c r="H84" s="10"/>
      <c r="I84" s="10"/>
    </row>
    <row r="85" spans="3:9" ht="12">
      <c r="C85" s="11"/>
      <c r="D85" s="10"/>
      <c r="E85" s="11"/>
      <c r="F85" s="11"/>
      <c r="G85" s="10"/>
      <c r="H85" s="10"/>
      <c r="I85" s="10"/>
    </row>
    <row r="86" spans="3:9" ht="12">
      <c r="C86" s="11"/>
      <c r="D86" s="10"/>
      <c r="E86" s="11"/>
      <c r="F86" s="11"/>
      <c r="G86" s="10"/>
      <c r="H86" s="10"/>
      <c r="I86" s="10"/>
    </row>
    <row r="87" spans="3:9" ht="12">
      <c r="C87" s="11"/>
      <c r="D87" s="10"/>
      <c r="E87" s="11"/>
      <c r="F87" s="11"/>
      <c r="G87" s="10"/>
      <c r="H87" s="10"/>
      <c r="I87" s="10"/>
    </row>
    <row r="88" spans="3:9" ht="12">
      <c r="C88" s="11"/>
      <c r="D88" s="10"/>
      <c r="E88" s="11"/>
      <c r="F88" s="11"/>
      <c r="G88" s="10"/>
      <c r="H88" s="10"/>
      <c r="I88" s="10"/>
    </row>
    <row r="89" spans="3:9" ht="12">
      <c r="C89" s="11"/>
      <c r="D89" s="10"/>
      <c r="E89" s="11"/>
      <c r="F89" s="11"/>
      <c r="G89" s="10"/>
      <c r="H89" s="10"/>
      <c r="I89" s="10"/>
    </row>
    <row r="90" spans="3:9" ht="12">
      <c r="C90" s="11"/>
      <c r="D90" s="10"/>
      <c r="E90" s="11"/>
      <c r="F90" s="11"/>
      <c r="G90" s="10"/>
      <c r="H90" s="10"/>
      <c r="I90" s="10"/>
    </row>
    <row r="91" spans="3:9" ht="12">
      <c r="C91" s="11"/>
      <c r="D91" s="10"/>
      <c r="E91" s="11"/>
      <c r="F91" s="11"/>
      <c r="G91" s="10"/>
      <c r="H91" s="10"/>
      <c r="I91" s="10"/>
    </row>
    <row r="92" spans="3:9" ht="12">
      <c r="C92" s="11"/>
      <c r="D92" s="10"/>
      <c r="E92" s="11"/>
      <c r="F92" s="11"/>
      <c r="G92" s="10"/>
      <c r="H92" s="10"/>
      <c r="I92" s="10"/>
    </row>
    <row r="93" spans="3:9" ht="12">
      <c r="C93" s="11"/>
      <c r="D93" s="10"/>
      <c r="E93" s="11"/>
      <c r="F93" s="11"/>
      <c r="G93" s="10"/>
      <c r="H93" s="10"/>
      <c r="I93" s="10"/>
    </row>
    <row r="94" spans="3:9" ht="12">
      <c r="C94" s="11"/>
      <c r="D94" s="10"/>
      <c r="E94" s="11"/>
      <c r="F94" s="11"/>
      <c r="G94" s="10"/>
      <c r="H94" s="10"/>
      <c r="I94" s="10"/>
    </row>
    <row r="95" spans="3:9" ht="12">
      <c r="C95" s="11"/>
      <c r="D95" s="10"/>
      <c r="E95" s="11"/>
      <c r="F95" s="11"/>
      <c r="G95" s="10"/>
      <c r="H95" s="10"/>
      <c r="I95" s="10"/>
    </row>
    <row r="96" spans="3:9" ht="12">
      <c r="C96" s="11"/>
      <c r="D96" s="10"/>
      <c r="E96" s="11"/>
      <c r="F96" s="11"/>
      <c r="G96" s="10"/>
      <c r="H96" s="10"/>
      <c r="I96" s="10"/>
    </row>
    <row r="97" spans="3:9" ht="12">
      <c r="C97" s="11"/>
      <c r="D97" s="10"/>
      <c r="E97" s="11"/>
      <c r="F97" s="11"/>
      <c r="G97" s="10"/>
      <c r="H97" s="10"/>
      <c r="I97" s="10"/>
    </row>
    <row r="98" spans="3:9" ht="12">
      <c r="C98" s="11"/>
      <c r="D98" s="10"/>
      <c r="E98" s="11"/>
      <c r="F98" s="11"/>
      <c r="G98" s="10"/>
      <c r="H98" s="10"/>
      <c r="I98" s="10"/>
    </row>
    <row r="99" spans="3:9" ht="12">
      <c r="C99" s="11"/>
      <c r="D99" s="10"/>
      <c r="E99" s="11"/>
      <c r="F99" s="11"/>
      <c r="G99" s="10"/>
      <c r="H99" s="10"/>
      <c r="I99" s="10"/>
    </row>
    <row r="100" spans="3:9" ht="12">
      <c r="C100" s="11"/>
      <c r="D100" s="10"/>
      <c r="E100" s="11"/>
      <c r="F100" s="11"/>
      <c r="G100" s="10"/>
      <c r="H100" s="10"/>
      <c r="I100" s="10"/>
    </row>
    <row r="101" spans="3:9" ht="12">
      <c r="C101" s="11"/>
      <c r="D101" s="10"/>
      <c r="E101" s="11"/>
      <c r="F101" s="11"/>
      <c r="G101" s="10"/>
      <c r="H101" s="10"/>
      <c r="I101" s="10"/>
    </row>
    <row r="102" spans="3:9" ht="12">
      <c r="C102" s="11"/>
      <c r="D102" s="10"/>
      <c r="E102" s="11"/>
      <c r="F102" s="11"/>
      <c r="G102" s="10"/>
      <c r="H102" s="10"/>
      <c r="I102" s="10"/>
    </row>
    <row r="103" spans="3:9" ht="12">
      <c r="C103" s="11"/>
      <c r="D103" s="10"/>
      <c r="E103" s="11"/>
      <c r="F103" s="11"/>
      <c r="G103" s="10"/>
      <c r="H103" s="10"/>
      <c r="I103" s="10"/>
    </row>
    <row r="104" spans="3:9" ht="12">
      <c r="C104" s="11"/>
      <c r="D104" s="10"/>
      <c r="E104" s="11"/>
      <c r="F104" s="11"/>
      <c r="G104" s="10"/>
      <c r="H104" s="10"/>
      <c r="I104" s="10"/>
    </row>
    <row r="105" spans="3:9" ht="12">
      <c r="C105" s="11"/>
      <c r="D105" s="10"/>
      <c r="E105" s="11"/>
      <c r="F105" s="11"/>
      <c r="G105" s="10"/>
      <c r="H105" s="10"/>
      <c r="I105" s="10"/>
    </row>
    <row r="106" spans="3:9" ht="12">
      <c r="C106" s="11"/>
      <c r="D106" s="10"/>
      <c r="E106" s="11"/>
      <c r="F106" s="11"/>
      <c r="G106" s="10"/>
      <c r="H106" s="10"/>
      <c r="I106" s="10"/>
    </row>
    <row r="107" spans="3:9" ht="12">
      <c r="C107" s="11"/>
      <c r="D107" s="10"/>
      <c r="E107" s="11"/>
      <c r="F107" s="11"/>
      <c r="G107" s="10"/>
      <c r="H107" s="10"/>
      <c r="I107" s="10"/>
    </row>
    <row r="108" spans="3:9" ht="12">
      <c r="C108" s="11"/>
      <c r="D108" s="10"/>
      <c r="E108" s="11"/>
      <c r="F108" s="11"/>
      <c r="G108" s="10"/>
      <c r="H108" s="10"/>
      <c r="I108" s="10"/>
    </row>
    <row r="109" spans="3:9" ht="12">
      <c r="C109" s="11"/>
      <c r="D109" s="10"/>
      <c r="E109" s="11"/>
      <c r="F109" s="11"/>
      <c r="G109" s="10"/>
      <c r="H109" s="10"/>
      <c r="I109" s="10"/>
    </row>
    <row r="110" spans="3:9" ht="12">
      <c r="C110" s="11"/>
      <c r="D110" s="10"/>
      <c r="E110" s="11"/>
      <c r="F110" s="11"/>
      <c r="G110" s="10"/>
      <c r="H110" s="10"/>
      <c r="I110" s="10"/>
    </row>
    <row r="111" spans="3:9" ht="12">
      <c r="C111" s="11"/>
      <c r="D111" s="10"/>
      <c r="E111" s="11"/>
      <c r="F111" s="11"/>
      <c r="G111" s="10"/>
      <c r="H111" s="10"/>
      <c r="I111" s="10"/>
    </row>
    <row r="112" spans="3:9" ht="12">
      <c r="C112" s="11"/>
      <c r="D112" s="10"/>
      <c r="E112" s="11"/>
      <c r="F112" s="11"/>
      <c r="G112" s="10"/>
      <c r="H112" s="10"/>
      <c r="I112" s="10"/>
    </row>
    <row r="113" spans="3:9" ht="12">
      <c r="C113" s="11"/>
      <c r="D113" s="10"/>
      <c r="E113" s="11"/>
      <c r="F113" s="11"/>
      <c r="G113" s="10"/>
      <c r="H113" s="10"/>
      <c r="I113" s="10"/>
    </row>
    <row r="114" spans="3:9" ht="12">
      <c r="C114" s="11"/>
      <c r="D114" s="10"/>
      <c r="E114" s="11"/>
      <c r="F114" s="11"/>
      <c r="G114" s="10"/>
      <c r="H114" s="10"/>
      <c r="I114" s="10"/>
    </row>
    <row r="115" spans="3:9" ht="12">
      <c r="C115" s="11"/>
      <c r="D115" s="10"/>
      <c r="E115" s="11"/>
      <c r="F115" s="11"/>
      <c r="G115" s="10"/>
      <c r="H115" s="10"/>
      <c r="I115" s="10"/>
    </row>
    <row r="116" spans="3:9" ht="12">
      <c r="C116" s="11"/>
      <c r="D116" s="10"/>
      <c r="E116" s="11"/>
      <c r="F116" s="11"/>
      <c r="G116" s="10"/>
      <c r="H116" s="10"/>
      <c r="I116" s="10"/>
    </row>
    <row r="117" spans="3:9" ht="12">
      <c r="C117" s="11"/>
      <c r="D117" s="10"/>
      <c r="E117" s="11"/>
      <c r="F117" s="11"/>
      <c r="G117" s="10"/>
      <c r="H117" s="10"/>
      <c r="I117" s="10"/>
    </row>
    <row r="118" spans="3:9" ht="12">
      <c r="C118" s="11"/>
      <c r="D118" s="10"/>
      <c r="E118" s="11"/>
      <c r="F118" s="11"/>
      <c r="G118" s="10"/>
      <c r="H118" s="10"/>
      <c r="I118" s="10"/>
    </row>
    <row r="119" spans="3:9" ht="12">
      <c r="C119" s="11"/>
      <c r="D119" s="10"/>
      <c r="E119" s="11"/>
      <c r="F119" s="11"/>
      <c r="G119" s="10"/>
      <c r="H119" s="10"/>
      <c r="I119" s="10"/>
    </row>
    <row r="120" spans="3:9" ht="12">
      <c r="C120" s="11"/>
      <c r="D120" s="10"/>
      <c r="E120" s="11"/>
      <c r="F120" s="11"/>
      <c r="G120" s="10"/>
      <c r="H120" s="10"/>
      <c r="I120" s="10"/>
    </row>
    <row r="121" spans="3:9" ht="12">
      <c r="C121" s="11"/>
      <c r="D121" s="10"/>
      <c r="E121" s="11"/>
      <c r="F121" s="11"/>
      <c r="G121" s="10"/>
      <c r="H121" s="10"/>
      <c r="I121" s="10"/>
    </row>
    <row r="122" spans="3:9" ht="12">
      <c r="C122" s="11"/>
      <c r="D122" s="10"/>
      <c r="E122" s="11"/>
      <c r="F122" s="11"/>
      <c r="G122" s="10"/>
      <c r="H122" s="10"/>
      <c r="I122" s="10"/>
    </row>
    <row r="123" spans="3:9" ht="12">
      <c r="C123" s="11"/>
      <c r="D123" s="10"/>
      <c r="E123" s="11"/>
      <c r="F123" s="11"/>
      <c r="G123" s="10"/>
      <c r="H123" s="10"/>
      <c r="I123" s="10"/>
    </row>
    <row r="124" spans="3:9" ht="12">
      <c r="C124" s="11"/>
      <c r="D124" s="10"/>
      <c r="E124" s="11"/>
      <c r="F124" s="11"/>
      <c r="G124" s="10"/>
      <c r="H124" s="10"/>
      <c r="I124" s="10"/>
    </row>
    <row r="125" spans="3:9" ht="12">
      <c r="C125" s="11"/>
      <c r="D125" s="10"/>
      <c r="E125" s="11"/>
      <c r="F125" s="11"/>
      <c r="G125" s="10"/>
      <c r="H125" s="10"/>
      <c r="I125" s="10"/>
    </row>
    <row r="126" spans="3:9" ht="12">
      <c r="C126" s="11"/>
      <c r="D126" s="10"/>
      <c r="E126" s="11"/>
      <c r="F126" s="11"/>
      <c r="G126" s="10"/>
      <c r="H126" s="10"/>
      <c r="I126" s="10"/>
    </row>
    <row r="127" spans="3:9" ht="12">
      <c r="C127" s="11"/>
      <c r="D127" s="10"/>
      <c r="E127" s="11"/>
      <c r="F127" s="11"/>
      <c r="G127" s="10"/>
      <c r="H127" s="10"/>
      <c r="I127" s="10"/>
    </row>
    <row r="128" spans="3:9" ht="12">
      <c r="C128" s="11"/>
      <c r="D128" s="10"/>
      <c r="E128" s="11"/>
      <c r="F128" s="11"/>
      <c r="G128" s="10"/>
      <c r="H128" s="10"/>
      <c r="I128" s="10"/>
    </row>
    <row r="129" spans="3:9" ht="12">
      <c r="C129" s="11"/>
      <c r="D129" s="10"/>
      <c r="E129" s="11"/>
      <c r="F129" s="11"/>
      <c r="G129" s="10"/>
      <c r="H129" s="10"/>
      <c r="I129" s="10"/>
    </row>
    <row r="130" spans="3:9" ht="12">
      <c r="C130" s="11"/>
      <c r="D130" s="10"/>
      <c r="E130" s="11"/>
      <c r="F130" s="11"/>
      <c r="G130" s="10"/>
      <c r="H130" s="10"/>
      <c r="I130" s="10"/>
    </row>
    <row r="131" spans="3:9" ht="12">
      <c r="C131" s="11"/>
      <c r="D131" s="10"/>
      <c r="E131" s="11"/>
      <c r="F131" s="11"/>
      <c r="G131" s="10"/>
      <c r="H131" s="10"/>
      <c r="I131" s="10"/>
    </row>
    <row r="132" spans="3:9" ht="12">
      <c r="C132" s="11"/>
      <c r="D132" s="10"/>
      <c r="E132" s="11"/>
      <c r="F132" s="11"/>
      <c r="G132" s="10"/>
      <c r="H132" s="10"/>
      <c r="I132" s="10"/>
    </row>
    <row r="133" spans="3:9" ht="12">
      <c r="C133" s="11"/>
      <c r="D133" s="10"/>
      <c r="E133" s="11"/>
      <c r="F133" s="11"/>
      <c r="G133" s="10"/>
      <c r="H133" s="10"/>
      <c r="I133" s="10"/>
    </row>
    <row r="134" spans="3:9" ht="12">
      <c r="C134" s="11"/>
      <c r="D134" s="10"/>
      <c r="E134" s="11"/>
      <c r="F134" s="11"/>
      <c r="G134" s="10"/>
      <c r="H134" s="10"/>
      <c r="I134" s="10"/>
    </row>
    <row r="135" spans="3:9" ht="12">
      <c r="C135" s="11"/>
      <c r="D135" s="10"/>
      <c r="E135" s="11"/>
      <c r="F135" s="11"/>
      <c r="G135" s="10"/>
      <c r="H135" s="10"/>
      <c r="I135" s="10"/>
    </row>
    <row r="136" spans="3:9" ht="12">
      <c r="C136" s="11"/>
      <c r="D136" s="10"/>
      <c r="E136" s="11"/>
      <c r="F136" s="11"/>
      <c r="G136" s="10"/>
      <c r="H136" s="10"/>
      <c r="I136" s="10"/>
    </row>
    <row r="137" spans="3:9" ht="12">
      <c r="C137" s="11"/>
      <c r="D137" s="10"/>
      <c r="E137" s="11"/>
      <c r="F137" s="11"/>
      <c r="G137" s="10"/>
      <c r="H137" s="10"/>
      <c r="I137" s="10"/>
    </row>
    <row r="138" spans="3:9" ht="12">
      <c r="C138" s="11"/>
      <c r="D138" s="10"/>
      <c r="E138" s="11"/>
      <c r="F138" s="11"/>
      <c r="G138" s="10"/>
      <c r="H138" s="10"/>
      <c r="I138" s="10"/>
    </row>
    <row r="139" spans="3:9" ht="12">
      <c r="C139" s="11"/>
      <c r="D139" s="10"/>
      <c r="E139" s="11"/>
      <c r="F139" s="11"/>
      <c r="G139" s="10"/>
      <c r="H139" s="10"/>
      <c r="I139" s="10"/>
    </row>
    <row r="140" spans="3:9" ht="12">
      <c r="C140" s="11"/>
      <c r="D140" s="10"/>
      <c r="E140" s="11"/>
      <c r="F140" s="11"/>
      <c r="G140" s="10"/>
      <c r="H140" s="10"/>
      <c r="I140" s="10"/>
    </row>
    <row r="141" spans="3:9" ht="12">
      <c r="C141" s="11"/>
      <c r="D141" s="10"/>
      <c r="E141" s="11"/>
      <c r="F141" s="11"/>
      <c r="G141" s="10"/>
      <c r="H141" s="10"/>
      <c r="I141" s="10"/>
    </row>
    <row r="142" spans="3:9" ht="12">
      <c r="C142" s="11"/>
      <c r="D142" s="10"/>
      <c r="E142" s="11"/>
      <c r="F142" s="11"/>
      <c r="G142" s="10"/>
      <c r="H142" s="10"/>
      <c r="I142" s="10"/>
    </row>
    <row r="143" spans="3:9" ht="12">
      <c r="C143" s="11"/>
      <c r="D143" s="10"/>
      <c r="E143" s="11"/>
      <c r="F143" s="11"/>
      <c r="G143" s="10"/>
      <c r="H143" s="10"/>
      <c r="I143" s="10"/>
    </row>
    <row r="144" spans="3:9" ht="12">
      <c r="C144" s="11"/>
      <c r="D144" s="10"/>
      <c r="E144" s="11"/>
      <c r="F144" s="11"/>
      <c r="G144" s="10"/>
      <c r="H144" s="10"/>
      <c r="I144" s="10"/>
    </row>
    <row r="145" spans="3:9" ht="12">
      <c r="C145" s="11"/>
      <c r="D145" s="10"/>
      <c r="E145" s="11"/>
      <c r="F145" s="11"/>
      <c r="G145" s="10"/>
      <c r="H145" s="10"/>
      <c r="I145" s="10"/>
    </row>
    <row r="146" spans="3:9" ht="12">
      <c r="C146" s="11"/>
      <c r="D146" s="10"/>
      <c r="E146" s="11"/>
      <c r="F146" s="11"/>
      <c r="G146" s="10"/>
      <c r="H146" s="10"/>
      <c r="I146" s="10"/>
    </row>
    <row r="147" spans="3:9" ht="12">
      <c r="C147" s="11"/>
      <c r="D147" s="10"/>
      <c r="E147" s="11"/>
      <c r="F147" s="11"/>
      <c r="G147" s="10"/>
      <c r="H147" s="10"/>
      <c r="I147" s="10"/>
    </row>
    <row r="148" spans="3:9" ht="12">
      <c r="C148" s="11"/>
      <c r="D148" s="10"/>
      <c r="E148" s="11"/>
      <c r="F148" s="11"/>
      <c r="G148" s="10"/>
      <c r="H148" s="10"/>
      <c r="I148" s="10"/>
    </row>
    <row r="149" spans="3:9" ht="12">
      <c r="C149" s="11"/>
      <c r="D149" s="10"/>
      <c r="E149" s="11"/>
      <c r="F149" s="11"/>
      <c r="G149" s="10"/>
      <c r="H149" s="10"/>
      <c r="I149" s="10"/>
    </row>
    <row r="150" spans="3:9" ht="12">
      <c r="C150" s="11"/>
      <c r="D150" s="10"/>
      <c r="E150" s="11"/>
      <c r="F150" s="11"/>
      <c r="G150" s="10"/>
      <c r="H150" s="10"/>
      <c r="I150" s="10"/>
    </row>
    <row r="151" spans="3:9" ht="12">
      <c r="C151" s="11"/>
      <c r="D151" s="10"/>
      <c r="E151" s="11"/>
      <c r="F151" s="11"/>
      <c r="G151" s="10"/>
      <c r="H151" s="10"/>
      <c r="I151" s="10"/>
    </row>
    <row r="152" spans="3:9" ht="12">
      <c r="C152" s="11"/>
      <c r="D152" s="10"/>
      <c r="E152" s="11"/>
      <c r="F152" s="11"/>
      <c r="G152" s="10"/>
      <c r="H152" s="10"/>
      <c r="I152" s="10"/>
    </row>
    <row r="153" spans="3:9" ht="12">
      <c r="C153" s="11"/>
      <c r="D153" s="10"/>
      <c r="E153" s="11"/>
      <c r="F153" s="11"/>
      <c r="G153" s="10"/>
      <c r="H153" s="10"/>
      <c r="I153" s="10"/>
    </row>
    <row r="154" spans="3:9" ht="12">
      <c r="C154" s="11"/>
      <c r="D154" s="10"/>
      <c r="E154" s="11"/>
      <c r="F154" s="11"/>
      <c r="G154" s="10"/>
      <c r="H154" s="10"/>
      <c r="I154" s="10"/>
    </row>
    <row r="155" spans="3:9" ht="12">
      <c r="C155" s="11"/>
      <c r="D155" s="10"/>
      <c r="E155" s="11"/>
      <c r="F155" s="11"/>
      <c r="G155" s="10"/>
      <c r="H155" s="10"/>
      <c r="I155" s="10"/>
    </row>
    <row r="156" spans="3:9" ht="12">
      <c r="C156" s="11"/>
      <c r="D156" s="10"/>
      <c r="E156" s="11"/>
      <c r="F156" s="11"/>
      <c r="G156" s="10"/>
      <c r="H156" s="10"/>
      <c r="I156" s="10"/>
    </row>
    <row r="157" spans="3:9" ht="12">
      <c r="C157" s="11"/>
      <c r="D157" s="10"/>
      <c r="E157" s="11"/>
      <c r="F157" s="11"/>
      <c r="G157" s="10"/>
      <c r="H157" s="10"/>
      <c r="I157" s="10"/>
    </row>
    <row r="158" spans="3:9" ht="12">
      <c r="C158" s="11"/>
      <c r="D158" s="10"/>
      <c r="E158" s="11"/>
      <c r="F158" s="11"/>
      <c r="G158" s="10"/>
      <c r="H158" s="10"/>
      <c r="I158" s="10"/>
    </row>
    <row r="159" spans="3:9" ht="12">
      <c r="C159" s="11"/>
      <c r="D159" s="10"/>
      <c r="E159" s="11"/>
      <c r="F159" s="11"/>
      <c r="G159" s="10"/>
      <c r="H159" s="10"/>
      <c r="I159" s="10"/>
    </row>
    <row r="160" spans="3:9" ht="12">
      <c r="C160" s="11"/>
      <c r="D160" s="10"/>
      <c r="E160" s="11"/>
      <c r="F160" s="11"/>
      <c r="G160" s="10"/>
      <c r="H160" s="10"/>
      <c r="I160" s="10"/>
    </row>
    <row r="161" spans="3:9" ht="12">
      <c r="C161" s="11"/>
      <c r="D161" s="10"/>
      <c r="E161" s="11"/>
      <c r="F161" s="11"/>
      <c r="G161" s="10"/>
      <c r="H161" s="10"/>
      <c r="I161" s="10"/>
    </row>
    <row r="162" spans="3:9" ht="12">
      <c r="C162" s="11"/>
      <c r="D162" s="10"/>
      <c r="E162" s="11"/>
      <c r="F162" s="11"/>
      <c r="G162" s="10"/>
      <c r="H162" s="10"/>
      <c r="I162" s="10"/>
    </row>
    <row r="163" spans="3:9" ht="12">
      <c r="C163" s="11"/>
      <c r="D163" s="10"/>
      <c r="E163" s="11"/>
      <c r="F163" s="11"/>
      <c r="G163" s="10"/>
      <c r="H163" s="10"/>
      <c r="I163" s="10"/>
    </row>
    <row r="164" spans="3:9" ht="12">
      <c r="C164" s="11"/>
      <c r="D164" s="10"/>
      <c r="E164" s="11"/>
      <c r="F164" s="11"/>
      <c r="G164" s="10"/>
      <c r="H164" s="10"/>
      <c r="I164" s="10"/>
    </row>
    <row r="165" spans="3:9" ht="12">
      <c r="C165" s="11"/>
      <c r="D165" s="10"/>
      <c r="E165" s="11"/>
      <c r="F165" s="11"/>
      <c r="G165" s="10"/>
      <c r="H165" s="10"/>
      <c r="I165" s="10"/>
    </row>
    <row r="166" spans="3:9" ht="12">
      <c r="C166" s="11"/>
      <c r="D166" s="10"/>
      <c r="E166" s="11"/>
      <c r="F166" s="11"/>
      <c r="G166" s="10"/>
      <c r="H166" s="10"/>
      <c r="I166" s="10"/>
    </row>
    <row r="167" spans="3:9" ht="12">
      <c r="C167" s="11"/>
      <c r="D167" s="10"/>
      <c r="E167" s="11"/>
      <c r="F167" s="11"/>
      <c r="G167" s="10"/>
      <c r="H167" s="10"/>
      <c r="I167" s="10"/>
    </row>
    <row r="168" spans="3:9" ht="12">
      <c r="C168" s="11"/>
      <c r="D168" s="10"/>
      <c r="E168" s="11"/>
      <c r="F168" s="11"/>
      <c r="G168" s="10"/>
      <c r="H168" s="10"/>
      <c r="I168" s="10"/>
    </row>
    <row r="169" spans="3:9" ht="12">
      <c r="C169" s="11"/>
      <c r="D169" s="10"/>
      <c r="E169" s="11"/>
      <c r="F169" s="11"/>
      <c r="G169" s="10"/>
      <c r="H169" s="10"/>
      <c r="I169" s="10"/>
    </row>
    <row r="170" spans="3:9" ht="12">
      <c r="C170" s="11"/>
      <c r="D170" s="10"/>
      <c r="E170" s="11"/>
      <c r="F170" s="11"/>
      <c r="G170" s="10"/>
      <c r="H170" s="10"/>
      <c r="I170" s="10"/>
    </row>
    <row r="171" spans="3:9" ht="12">
      <c r="C171" s="11"/>
      <c r="D171" s="10"/>
      <c r="E171" s="11"/>
      <c r="F171" s="11"/>
      <c r="G171" s="10"/>
      <c r="H171" s="10"/>
      <c r="I171" s="10"/>
    </row>
    <row r="172" spans="3:9" ht="12">
      <c r="C172" s="11"/>
      <c r="D172" s="10"/>
      <c r="E172" s="11"/>
      <c r="F172" s="11"/>
      <c r="G172" s="10"/>
      <c r="H172" s="10"/>
      <c r="I172" s="10"/>
    </row>
    <row r="173" spans="3:9" ht="12">
      <c r="C173" s="11"/>
      <c r="D173" s="10"/>
      <c r="E173" s="11"/>
      <c r="F173" s="11"/>
      <c r="G173" s="10"/>
      <c r="H173" s="10"/>
      <c r="I173" s="10"/>
    </row>
    <row r="174" spans="3:9" ht="12">
      <c r="C174" s="11"/>
      <c r="D174" s="10"/>
      <c r="E174" s="11"/>
      <c r="F174" s="11"/>
      <c r="G174" s="10"/>
      <c r="H174" s="10"/>
      <c r="I174" s="10"/>
    </row>
    <row r="175" spans="3:9" ht="12">
      <c r="C175" s="11"/>
      <c r="D175" s="10"/>
      <c r="E175" s="11"/>
      <c r="F175" s="11"/>
      <c r="G175" s="10"/>
      <c r="H175" s="10"/>
      <c r="I175" s="10"/>
    </row>
    <row r="176" spans="3:9" ht="12">
      <c r="C176" s="11"/>
      <c r="D176" s="10"/>
      <c r="E176" s="11"/>
      <c r="F176" s="11"/>
      <c r="G176" s="10"/>
      <c r="H176" s="10"/>
      <c r="I176" s="10"/>
    </row>
    <row r="177" spans="3:9" ht="12">
      <c r="C177" s="11"/>
      <c r="D177" s="10"/>
      <c r="E177" s="11"/>
      <c r="F177" s="11"/>
      <c r="G177" s="10"/>
      <c r="H177" s="10"/>
      <c r="I177" s="10"/>
    </row>
    <row r="178" spans="3:9" ht="12">
      <c r="C178" s="11"/>
      <c r="D178" s="10"/>
      <c r="E178" s="11"/>
      <c r="F178" s="11"/>
      <c r="G178" s="10"/>
      <c r="H178" s="10"/>
      <c r="I178" s="10"/>
    </row>
    <row r="179" spans="3:9" ht="12">
      <c r="C179" s="11"/>
      <c r="D179" s="10"/>
      <c r="E179" s="11"/>
      <c r="F179" s="11"/>
      <c r="G179" s="10"/>
      <c r="H179" s="10"/>
      <c r="I179" s="10"/>
    </row>
    <row r="180" spans="3:9" ht="12">
      <c r="C180" s="11"/>
      <c r="D180" s="10"/>
      <c r="E180" s="11"/>
      <c r="F180" s="11"/>
      <c r="G180" s="10"/>
      <c r="H180" s="10"/>
      <c r="I180" s="10"/>
    </row>
    <row r="181" spans="3:9" ht="12">
      <c r="C181" s="11"/>
      <c r="D181" s="10"/>
      <c r="E181" s="11"/>
      <c r="F181" s="11"/>
      <c r="G181" s="10"/>
      <c r="H181" s="10"/>
      <c r="I181" s="10"/>
    </row>
    <row r="182" spans="3:9" ht="12">
      <c r="C182" s="11"/>
      <c r="D182" s="10"/>
      <c r="E182" s="11"/>
      <c r="F182" s="11"/>
      <c r="G182" s="10"/>
      <c r="H182" s="10"/>
      <c r="I182" s="10"/>
    </row>
    <row r="183" spans="3:9" ht="12">
      <c r="C183" s="11"/>
      <c r="D183" s="10"/>
      <c r="E183" s="11"/>
      <c r="F183" s="11"/>
      <c r="G183" s="10"/>
      <c r="H183" s="10"/>
      <c r="I183" s="10"/>
    </row>
    <row r="184" spans="3:9" ht="12">
      <c r="C184" s="11"/>
      <c r="D184" s="10"/>
      <c r="E184" s="11"/>
      <c r="F184" s="11"/>
      <c r="G184" s="10"/>
      <c r="H184" s="10"/>
      <c r="I184" s="10"/>
    </row>
    <row r="185" spans="3:9" ht="12">
      <c r="C185" s="11"/>
      <c r="D185" s="10"/>
      <c r="E185" s="11"/>
      <c r="F185" s="11"/>
      <c r="G185" s="10"/>
      <c r="H185" s="10"/>
      <c r="I185" s="10"/>
    </row>
    <row r="186" spans="3:9" ht="12">
      <c r="C186" s="11"/>
      <c r="D186" s="10"/>
      <c r="E186" s="11"/>
      <c r="F186" s="11"/>
      <c r="G186" s="10"/>
      <c r="H186" s="10"/>
      <c r="I186" s="10"/>
    </row>
    <row r="187" spans="3:9" ht="12">
      <c r="C187" s="11"/>
      <c r="D187" s="10"/>
      <c r="E187" s="11"/>
      <c r="F187" s="11"/>
      <c r="G187" s="10"/>
      <c r="H187" s="10"/>
      <c r="I187" s="10"/>
    </row>
    <row r="188" spans="3:9" ht="12">
      <c r="C188" s="11"/>
      <c r="D188" s="10"/>
      <c r="E188" s="11"/>
      <c r="F188" s="11"/>
      <c r="G188" s="10"/>
      <c r="H188" s="10"/>
      <c r="I188" s="10"/>
    </row>
    <row r="189" spans="3:9" ht="12">
      <c r="C189" s="11"/>
      <c r="D189" s="10"/>
      <c r="E189" s="11"/>
      <c r="F189" s="11"/>
      <c r="G189" s="10"/>
      <c r="H189" s="10"/>
      <c r="I189" s="10"/>
    </row>
    <row r="190" spans="3:9" ht="12">
      <c r="C190" s="11"/>
      <c r="D190" s="10"/>
      <c r="E190" s="11"/>
      <c r="F190" s="11"/>
      <c r="G190" s="10"/>
      <c r="H190" s="10"/>
      <c r="I190" s="10"/>
    </row>
    <row r="191" spans="3:9" ht="12">
      <c r="C191" s="11"/>
      <c r="D191" s="10"/>
      <c r="E191" s="11"/>
      <c r="F191" s="11"/>
      <c r="G191" s="10"/>
      <c r="H191" s="10"/>
      <c r="I191" s="10"/>
    </row>
    <row r="192" spans="3:9" ht="12">
      <c r="C192" s="11"/>
      <c r="D192" s="10"/>
      <c r="E192" s="11"/>
      <c r="F192" s="11"/>
      <c r="G192" s="10"/>
      <c r="H192" s="10"/>
      <c r="I192" s="10"/>
    </row>
    <row r="193" spans="3:9" ht="12">
      <c r="C193" s="11"/>
      <c r="D193" s="10"/>
      <c r="E193" s="11"/>
      <c r="F193" s="11"/>
      <c r="G193" s="10"/>
      <c r="H193" s="10"/>
      <c r="I193" s="10"/>
    </row>
    <row r="194" spans="3:9" ht="12">
      <c r="C194" s="11"/>
      <c r="D194" s="10"/>
      <c r="E194" s="11"/>
      <c r="F194" s="11"/>
      <c r="G194" s="10"/>
      <c r="H194" s="10"/>
      <c r="I194" s="10"/>
    </row>
    <row r="195" spans="3:9" ht="12">
      <c r="C195" s="11"/>
      <c r="D195" s="10"/>
      <c r="E195" s="11"/>
      <c r="F195" s="11"/>
      <c r="G195" s="10"/>
      <c r="H195" s="10"/>
      <c r="I195" s="10"/>
    </row>
    <row r="196" spans="3:9" ht="12">
      <c r="C196" s="11"/>
      <c r="D196" s="10"/>
      <c r="E196" s="11"/>
      <c r="F196" s="11"/>
      <c r="G196" s="10"/>
      <c r="H196" s="10"/>
      <c r="I196" s="10"/>
    </row>
    <row r="197" spans="3:9" ht="12">
      <c r="C197" s="11"/>
      <c r="D197" s="10"/>
      <c r="E197" s="11"/>
      <c r="F197" s="11"/>
      <c r="G197" s="10"/>
      <c r="H197" s="10"/>
      <c r="I197" s="10"/>
    </row>
    <row r="198" spans="3:9" ht="12">
      <c r="C198" s="11"/>
      <c r="D198" s="10"/>
      <c r="E198" s="11"/>
      <c r="F198" s="11"/>
      <c r="G198" s="10"/>
      <c r="H198" s="10"/>
      <c r="I198" s="10"/>
    </row>
    <row r="199" spans="3:9" ht="12">
      <c r="C199" s="11"/>
      <c r="D199" s="10"/>
      <c r="E199" s="11"/>
      <c r="F199" s="11"/>
      <c r="G199" s="10"/>
      <c r="H199" s="10"/>
      <c r="I199" s="10"/>
    </row>
    <row r="200" spans="3:9" ht="12">
      <c r="C200" s="11"/>
      <c r="D200" s="10"/>
      <c r="E200" s="11"/>
      <c r="F200" s="11"/>
      <c r="G200" s="10"/>
      <c r="H200" s="10"/>
      <c r="I200" s="10"/>
    </row>
    <row r="201" spans="3:9" ht="12">
      <c r="C201" s="11"/>
      <c r="D201" s="10"/>
      <c r="E201" s="11"/>
      <c r="F201" s="11"/>
      <c r="G201" s="10"/>
      <c r="H201" s="10"/>
      <c r="I201" s="10"/>
    </row>
    <row r="202" spans="3:9" ht="12">
      <c r="C202" s="11"/>
      <c r="D202" s="10"/>
      <c r="E202" s="11"/>
      <c r="F202" s="11"/>
      <c r="G202" s="10"/>
      <c r="H202" s="10"/>
      <c r="I202" s="10"/>
    </row>
    <row r="203" spans="3:9" ht="12">
      <c r="C203" s="11"/>
      <c r="D203" s="10"/>
      <c r="E203" s="11"/>
      <c r="F203" s="11"/>
      <c r="G203" s="10"/>
      <c r="H203" s="10"/>
      <c r="I203" s="10"/>
    </row>
    <row r="204" spans="3:9" ht="12">
      <c r="C204" s="11"/>
      <c r="D204" s="10"/>
      <c r="E204" s="11"/>
      <c r="F204" s="11"/>
      <c r="G204" s="10"/>
      <c r="H204" s="10"/>
      <c r="I204" s="10"/>
    </row>
    <row r="205" spans="3:9" ht="12">
      <c r="C205" s="11"/>
      <c r="D205" s="10"/>
      <c r="E205" s="11"/>
      <c r="F205" s="11"/>
      <c r="G205" s="10"/>
      <c r="H205" s="10"/>
      <c r="I205" s="10"/>
    </row>
    <row r="206" spans="3:9" ht="12">
      <c r="C206" s="11"/>
      <c r="D206" s="10"/>
      <c r="E206" s="11"/>
      <c r="F206" s="11"/>
      <c r="G206" s="10"/>
      <c r="H206" s="10"/>
      <c r="I206" s="10"/>
    </row>
    <row r="207" spans="3:9" ht="12">
      <c r="C207" s="11"/>
      <c r="D207" s="10"/>
      <c r="E207" s="11"/>
      <c r="F207" s="11"/>
      <c r="G207" s="10"/>
      <c r="H207" s="10"/>
      <c r="I207" s="10"/>
    </row>
    <row r="208" spans="3:9" ht="12">
      <c r="C208" s="11"/>
      <c r="D208" s="10"/>
      <c r="E208" s="11"/>
      <c r="F208" s="11"/>
      <c r="G208" s="10"/>
      <c r="H208" s="10"/>
      <c r="I208" s="10"/>
    </row>
    <row r="209" spans="3:9" ht="12">
      <c r="C209" s="11"/>
      <c r="D209" s="10"/>
      <c r="E209" s="11"/>
      <c r="F209" s="11"/>
      <c r="G209" s="10"/>
      <c r="H209" s="10"/>
      <c r="I209" s="10"/>
    </row>
    <row r="210" spans="3:9" ht="12">
      <c r="C210" s="11"/>
      <c r="D210" s="10"/>
      <c r="E210" s="11"/>
      <c r="F210" s="11"/>
      <c r="G210" s="10"/>
      <c r="H210" s="10"/>
      <c r="I210" s="10"/>
    </row>
    <row r="211" spans="3:9" ht="12">
      <c r="C211" s="11"/>
      <c r="D211" s="10"/>
      <c r="E211" s="11"/>
      <c r="F211" s="11"/>
      <c r="G211" s="10"/>
      <c r="H211" s="10"/>
      <c r="I211" s="10"/>
    </row>
    <row r="212" spans="3:9" ht="12">
      <c r="C212" s="11"/>
      <c r="D212" s="10"/>
      <c r="E212" s="11"/>
      <c r="F212" s="11"/>
      <c r="G212" s="10"/>
      <c r="H212" s="10"/>
      <c r="I212" s="10"/>
    </row>
    <row r="213" spans="3:9" ht="12">
      <c r="C213" s="11"/>
      <c r="D213" s="10"/>
      <c r="E213" s="11"/>
      <c r="F213" s="11"/>
      <c r="G213" s="10"/>
      <c r="H213" s="10"/>
      <c r="I213" s="10"/>
    </row>
    <row r="214" spans="3:9" ht="12">
      <c r="C214" s="11"/>
      <c r="D214" s="10"/>
      <c r="E214" s="11"/>
      <c r="F214" s="11"/>
      <c r="G214" s="10"/>
      <c r="H214" s="10"/>
      <c r="I214" s="10"/>
    </row>
    <row r="215" spans="3:9" ht="12">
      <c r="C215" s="11"/>
      <c r="D215" s="10"/>
      <c r="E215" s="11"/>
      <c r="F215" s="11"/>
      <c r="G215" s="10"/>
      <c r="H215" s="10"/>
      <c r="I215" s="10"/>
    </row>
    <row r="216" spans="3:9" ht="12">
      <c r="C216" s="11"/>
      <c r="D216" s="10"/>
      <c r="E216" s="11"/>
      <c r="F216" s="11"/>
      <c r="G216" s="10"/>
      <c r="H216" s="10"/>
      <c r="I216" s="10"/>
    </row>
    <row r="217" spans="3:9" ht="12">
      <c r="C217" s="11"/>
      <c r="D217" s="10"/>
      <c r="E217" s="11"/>
      <c r="F217" s="11"/>
      <c r="G217" s="10"/>
      <c r="H217" s="10"/>
      <c r="I217" s="10"/>
    </row>
    <row r="218" spans="3:9" ht="12">
      <c r="C218" s="11"/>
      <c r="D218" s="10"/>
      <c r="E218" s="11"/>
      <c r="F218" s="11"/>
      <c r="G218" s="10"/>
      <c r="H218" s="10"/>
      <c r="I218" s="10"/>
    </row>
    <row r="219" spans="3:9" ht="12">
      <c r="C219" s="11"/>
      <c r="D219" s="10"/>
      <c r="E219" s="11"/>
      <c r="F219" s="11"/>
      <c r="G219" s="10"/>
      <c r="H219" s="10"/>
      <c r="I219" s="10"/>
    </row>
    <row r="220" spans="3:9" ht="12">
      <c r="C220" s="11"/>
      <c r="D220" s="10"/>
      <c r="E220" s="11"/>
      <c r="F220" s="11"/>
      <c r="G220" s="10"/>
      <c r="H220" s="10"/>
      <c r="I220" s="10"/>
    </row>
    <row r="221" spans="3:9" ht="12">
      <c r="C221" s="11"/>
      <c r="D221" s="10"/>
      <c r="E221" s="11"/>
      <c r="F221" s="11"/>
      <c r="G221" s="10"/>
      <c r="H221" s="10"/>
      <c r="I221" s="10"/>
    </row>
    <row r="222" spans="3:9" ht="12">
      <c r="C222" s="11"/>
      <c r="D222" s="10"/>
      <c r="E222" s="11"/>
      <c r="F222" s="11"/>
      <c r="G222" s="10"/>
      <c r="H222" s="10"/>
      <c r="I222" s="10"/>
    </row>
    <row r="223" spans="3:9" ht="12">
      <c r="C223" s="11"/>
      <c r="D223" s="10"/>
      <c r="E223" s="11"/>
      <c r="F223" s="11"/>
      <c r="G223" s="10"/>
      <c r="H223" s="10"/>
      <c r="I223" s="10"/>
    </row>
    <row r="224" spans="3:9" ht="12">
      <c r="C224" s="11"/>
      <c r="D224" s="10"/>
      <c r="E224" s="11"/>
      <c r="F224" s="11"/>
      <c r="G224" s="10"/>
      <c r="H224" s="10"/>
      <c r="I224" s="10"/>
    </row>
    <row r="225" spans="3:9" ht="12">
      <c r="C225" s="11"/>
      <c r="D225" s="10"/>
      <c r="E225" s="11"/>
      <c r="F225" s="11"/>
      <c r="G225" s="10"/>
      <c r="H225" s="10"/>
      <c r="I225" s="10"/>
    </row>
    <row r="226" spans="3:9" ht="12">
      <c r="C226" s="11"/>
      <c r="D226" s="10"/>
      <c r="E226" s="11"/>
      <c r="F226" s="11"/>
      <c r="G226" s="10"/>
      <c r="H226" s="10"/>
      <c r="I226" s="10"/>
    </row>
    <row r="227" spans="3:9" ht="12">
      <c r="C227" s="11"/>
      <c r="D227" s="10"/>
      <c r="E227" s="11"/>
      <c r="F227" s="11"/>
      <c r="G227" s="10"/>
      <c r="H227" s="10"/>
      <c r="I227" s="10"/>
    </row>
    <row r="228" spans="3:9" ht="12">
      <c r="C228" s="11"/>
      <c r="D228" s="10"/>
      <c r="E228" s="11"/>
      <c r="F228" s="11"/>
      <c r="G228" s="10"/>
      <c r="H228" s="10"/>
      <c r="I228" s="10"/>
    </row>
    <row r="229" spans="3:9" ht="12">
      <c r="C229" s="11"/>
      <c r="D229" s="10"/>
      <c r="E229" s="11"/>
      <c r="F229" s="11"/>
      <c r="G229" s="10"/>
      <c r="H229" s="10"/>
      <c r="I229" s="10"/>
    </row>
    <row r="230" spans="3:9" ht="12">
      <c r="C230" s="11"/>
      <c r="D230" s="10"/>
      <c r="E230" s="11"/>
      <c r="F230" s="11"/>
      <c r="G230" s="10"/>
      <c r="H230" s="10"/>
      <c r="I230" s="10"/>
    </row>
    <row r="231" spans="3:9" ht="12">
      <c r="C231" s="11"/>
      <c r="D231" s="10"/>
      <c r="E231" s="11"/>
      <c r="F231" s="11"/>
      <c r="G231" s="10"/>
      <c r="H231" s="10"/>
      <c r="I231" s="10"/>
    </row>
    <row r="232" spans="3:9" ht="12">
      <c r="C232" s="11"/>
      <c r="D232" s="10"/>
      <c r="E232" s="11"/>
      <c r="F232" s="11"/>
      <c r="G232" s="10"/>
      <c r="H232" s="10"/>
      <c r="I232" s="10"/>
    </row>
    <row r="233" spans="3:9" ht="12">
      <c r="C233" s="11"/>
      <c r="D233" s="10"/>
      <c r="E233" s="11"/>
      <c r="F233" s="11"/>
      <c r="G233" s="10"/>
      <c r="H233" s="10"/>
      <c r="I233" s="10"/>
    </row>
    <row r="234" spans="3:9" ht="12">
      <c r="C234" s="11"/>
      <c r="D234" s="10"/>
      <c r="E234" s="11"/>
      <c r="F234" s="11"/>
      <c r="G234" s="10"/>
      <c r="H234" s="10"/>
      <c r="I234" s="10"/>
    </row>
    <row r="235" spans="3:9" ht="12">
      <c r="C235" s="11"/>
      <c r="D235" s="10"/>
      <c r="E235" s="11"/>
      <c r="F235" s="11"/>
      <c r="G235" s="10"/>
      <c r="H235" s="10"/>
      <c r="I235" s="10"/>
    </row>
    <row r="236" spans="3:9" ht="12">
      <c r="C236" s="11"/>
      <c r="D236" s="10"/>
      <c r="E236" s="11"/>
      <c r="F236" s="11"/>
      <c r="G236" s="10"/>
      <c r="H236" s="10"/>
      <c r="I236" s="10"/>
    </row>
    <row r="237" spans="3:9" ht="12">
      <c r="C237" s="11"/>
      <c r="D237" s="10"/>
      <c r="E237" s="11"/>
      <c r="F237" s="11"/>
      <c r="G237" s="10"/>
      <c r="H237" s="10"/>
      <c r="I237" s="10"/>
    </row>
    <row r="238" spans="3:9" ht="12">
      <c r="C238" s="11"/>
      <c r="D238" s="10"/>
      <c r="E238" s="11"/>
      <c r="F238" s="11"/>
      <c r="G238" s="10"/>
      <c r="H238" s="10"/>
      <c r="I238" s="10"/>
    </row>
    <row r="239" spans="3:9" ht="12">
      <c r="C239" s="11"/>
      <c r="D239" s="10"/>
      <c r="E239" s="11"/>
      <c r="F239" s="11"/>
      <c r="G239" s="10"/>
      <c r="H239" s="10"/>
      <c r="I239" s="10"/>
    </row>
    <row r="240" spans="3:9" ht="12">
      <c r="C240" s="11"/>
      <c r="D240" s="10"/>
      <c r="E240" s="11"/>
      <c r="F240" s="11"/>
      <c r="G240" s="10"/>
      <c r="H240" s="10"/>
      <c r="I240" s="10"/>
    </row>
    <row r="241" spans="3:9" ht="12">
      <c r="C241" s="11"/>
      <c r="D241" s="10"/>
      <c r="E241" s="11"/>
      <c r="F241" s="11"/>
      <c r="G241" s="10"/>
      <c r="H241" s="10"/>
      <c r="I241" s="10"/>
    </row>
    <row r="242" spans="3:9" ht="12">
      <c r="C242" s="11"/>
      <c r="D242" s="10"/>
      <c r="E242" s="11"/>
      <c r="F242" s="11"/>
      <c r="G242" s="10"/>
      <c r="H242" s="10"/>
      <c r="I242" s="10"/>
    </row>
    <row r="243" spans="3:9" ht="12">
      <c r="C243" s="11"/>
      <c r="D243" s="10"/>
      <c r="E243" s="11"/>
      <c r="F243" s="11"/>
      <c r="G243" s="10"/>
      <c r="H243" s="10"/>
      <c r="I243" s="10"/>
    </row>
    <row r="244" spans="3:9" ht="12">
      <c r="C244" s="11"/>
      <c r="D244" s="10"/>
      <c r="E244" s="11"/>
      <c r="F244" s="11"/>
      <c r="G244" s="10"/>
      <c r="H244" s="10"/>
      <c r="I244" s="10"/>
    </row>
    <row r="245" spans="3:9" ht="12">
      <c r="C245" s="11"/>
      <c r="D245" s="10"/>
      <c r="E245" s="11"/>
      <c r="F245" s="11"/>
      <c r="G245" s="10"/>
      <c r="H245" s="10"/>
      <c r="I245" s="10"/>
    </row>
    <row r="246" spans="3:9" ht="12">
      <c r="C246" s="11"/>
      <c r="D246" s="10"/>
      <c r="E246" s="11"/>
      <c r="F246" s="11"/>
      <c r="G246" s="10"/>
      <c r="H246" s="10"/>
      <c r="I246" s="10"/>
    </row>
    <row r="247" spans="3:9" ht="12">
      <c r="C247" s="11"/>
      <c r="D247" s="10"/>
      <c r="E247" s="11"/>
      <c r="F247" s="11"/>
      <c r="G247" s="10"/>
      <c r="H247" s="10"/>
      <c r="I247" s="10"/>
    </row>
    <row r="248" spans="3:9" ht="12">
      <c r="C248" s="11"/>
      <c r="D248" s="10"/>
      <c r="E248" s="11"/>
      <c r="F248" s="11"/>
      <c r="G248" s="10"/>
      <c r="H248" s="10"/>
      <c r="I248" s="10"/>
    </row>
    <row r="249" spans="3:9" ht="12">
      <c r="C249" s="11"/>
      <c r="D249" s="10"/>
      <c r="E249" s="11"/>
      <c r="F249" s="11"/>
      <c r="G249" s="10"/>
      <c r="H249" s="10"/>
      <c r="I249" s="10"/>
    </row>
    <row r="250" spans="3:9" ht="12">
      <c r="C250" s="11"/>
      <c r="D250" s="10"/>
      <c r="E250" s="11"/>
      <c r="F250" s="11"/>
      <c r="G250" s="10"/>
      <c r="H250" s="10"/>
      <c r="I250" s="10"/>
    </row>
    <row r="251" spans="3:9" ht="12">
      <c r="C251" s="11"/>
      <c r="D251" s="10"/>
      <c r="E251" s="11"/>
      <c r="F251" s="11"/>
      <c r="G251" s="10"/>
      <c r="H251" s="10"/>
      <c r="I251" s="10"/>
    </row>
    <row r="252" spans="3:9" ht="12">
      <c r="C252" s="11"/>
      <c r="D252" s="10"/>
      <c r="E252" s="11"/>
      <c r="F252" s="11"/>
      <c r="G252" s="10"/>
      <c r="H252" s="10"/>
      <c r="I252" s="10"/>
    </row>
    <row r="253" spans="3:9" ht="12">
      <c r="C253" s="11"/>
      <c r="D253" s="10"/>
      <c r="E253" s="11"/>
      <c r="F253" s="11"/>
      <c r="G253" s="10"/>
      <c r="H253" s="10"/>
      <c r="I253" s="10"/>
    </row>
    <row r="254" spans="3:9" ht="12">
      <c r="C254" s="11"/>
      <c r="D254" s="10"/>
      <c r="E254" s="11"/>
      <c r="F254" s="11"/>
      <c r="G254" s="10"/>
      <c r="H254" s="10"/>
      <c r="I254" s="10"/>
    </row>
    <row r="255" spans="3:9" ht="12">
      <c r="C255" s="11"/>
      <c r="D255" s="10"/>
      <c r="E255" s="11"/>
      <c r="F255" s="11"/>
      <c r="G255" s="10"/>
      <c r="H255" s="10"/>
      <c r="I255" s="10"/>
    </row>
    <row r="256" spans="3:9" ht="12">
      <c r="C256" s="11"/>
      <c r="D256" s="10"/>
      <c r="E256" s="11"/>
      <c r="F256" s="11"/>
      <c r="G256" s="10"/>
      <c r="H256" s="10"/>
      <c r="I256" s="10"/>
    </row>
    <row r="257" spans="3:9" ht="12">
      <c r="C257" s="11"/>
      <c r="D257" s="10"/>
      <c r="E257" s="11"/>
      <c r="F257" s="11"/>
      <c r="G257" s="10"/>
      <c r="H257" s="10"/>
      <c r="I257" s="10"/>
    </row>
    <row r="258" spans="3:9" ht="12">
      <c r="C258" s="11"/>
      <c r="D258" s="10"/>
      <c r="E258" s="11"/>
      <c r="F258" s="11"/>
      <c r="G258" s="10"/>
      <c r="H258" s="10"/>
      <c r="I258" s="10"/>
    </row>
    <row r="259" spans="3:9" ht="12">
      <c r="C259" s="11"/>
      <c r="D259" s="10"/>
      <c r="E259" s="11"/>
      <c r="F259" s="11"/>
      <c r="G259" s="10"/>
      <c r="H259" s="10"/>
      <c r="I259" s="10"/>
    </row>
    <row r="260" spans="3:9" ht="12">
      <c r="C260" s="11"/>
      <c r="D260" s="10"/>
      <c r="E260" s="11"/>
      <c r="F260" s="11"/>
      <c r="G260" s="10"/>
      <c r="H260" s="10"/>
      <c r="I260" s="10"/>
    </row>
    <row r="261" spans="3:9" ht="12">
      <c r="C261" s="11"/>
      <c r="D261" s="10"/>
      <c r="E261" s="11"/>
      <c r="F261" s="11"/>
      <c r="G261" s="10"/>
      <c r="H261" s="10"/>
      <c r="I261" s="10"/>
    </row>
    <row r="262" spans="3:9" ht="12">
      <c r="C262" s="11"/>
      <c r="D262" s="10"/>
      <c r="E262" s="11"/>
      <c r="F262" s="11"/>
      <c r="G262" s="10"/>
      <c r="H262" s="10"/>
      <c r="I262" s="10"/>
    </row>
    <row r="263" spans="3:9" ht="12">
      <c r="C263" s="11"/>
      <c r="D263" s="10"/>
      <c r="E263" s="11"/>
      <c r="F263" s="11"/>
      <c r="G263" s="10"/>
      <c r="H263" s="10"/>
      <c r="I263" s="10"/>
    </row>
    <row r="264" spans="3:9" ht="12">
      <c r="C264" s="11"/>
      <c r="D264" s="10"/>
      <c r="E264" s="11"/>
      <c r="F264" s="11"/>
      <c r="G264" s="10"/>
      <c r="H264" s="10"/>
      <c r="I264" s="10"/>
    </row>
    <row r="265" spans="3:9" ht="12">
      <c r="C265" s="11"/>
      <c r="D265" s="10"/>
      <c r="E265" s="11"/>
      <c r="F265" s="11"/>
      <c r="G265" s="10"/>
      <c r="H265" s="10"/>
      <c r="I265" s="10"/>
    </row>
    <row r="266" spans="3:9" ht="12">
      <c r="C266" s="11"/>
      <c r="D266" s="10"/>
      <c r="E266" s="11"/>
      <c r="F266" s="11"/>
      <c r="G266" s="10"/>
      <c r="H266" s="10"/>
      <c r="I266" s="10"/>
    </row>
    <row r="267" spans="3:9" ht="12">
      <c r="C267" s="11"/>
      <c r="D267" s="10"/>
      <c r="E267" s="11"/>
      <c r="F267" s="11"/>
      <c r="G267" s="10"/>
      <c r="H267" s="10"/>
      <c r="I267" s="10"/>
    </row>
    <row r="268" spans="3:9" ht="12">
      <c r="C268" s="11"/>
      <c r="D268" s="10"/>
      <c r="E268" s="11"/>
      <c r="F268" s="11"/>
      <c r="G268" s="10"/>
      <c r="H268" s="10"/>
      <c r="I268" s="10"/>
    </row>
    <row r="269" spans="3:9" ht="12">
      <c r="C269" s="11"/>
      <c r="D269" s="10"/>
      <c r="E269" s="11"/>
      <c r="F269" s="11"/>
      <c r="G269" s="10"/>
      <c r="H269" s="10"/>
      <c r="I269" s="10"/>
    </row>
    <row r="270" spans="3:9" ht="12">
      <c r="C270" s="11"/>
      <c r="D270" s="10"/>
      <c r="E270" s="11"/>
      <c r="F270" s="11"/>
      <c r="G270" s="10"/>
      <c r="H270" s="10"/>
      <c r="I270" s="10"/>
    </row>
    <row r="271" spans="3:9" ht="12">
      <c r="C271" s="11"/>
      <c r="D271" s="10"/>
      <c r="E271" s="11"/>
      <c r="F271" s="11"/>
      <c r="G271" s="10"/>
      <c r="H271" s="10"/>
      <c r="I271" s="10"/>
    </row>
    <row r="272" spans="3:9" ht="12">
      <c r="C272" s="11"/>
      <c r="D272" s="10"/>
      <c r="E272" s="11"/>
      <c r="F272" s="11"/>
      <c r="G272" s="10"/>
      <c r="H272" s="10"/>
      <c r="I272" s="10"/>
    </row>
    <row r="273" spans="3:9" ht="12">
      <c r="C273" s="11"/>
      <c r="D273" s="10"/>
      <c r="E273" s="11"/>
      <c r="F273" s="11"/>
      <c r="G273" s="10"/>
      <c r="H273" s="10"/>
      <c r="I273" s="10"/>
    </row>
    <row r="274" spans="3:9" ht="12">
      <c r="C274" s="11"/>
      <c r="D274" s="10"/>
      <c r="E274" s="11"/>
      <c r="F274" s="11"/>
      <c r="G274" s="10"/>
      <c r="H274" s="10"/>
      <c r="I274" s="10"/>
    </row>
    <row r="275" spans="3:9" ht="12">
      <c r="C275" s="11"/>
      <c r="D275" s="10"/>
      <c r="E275" s="11"/>
      <c r="F275" s="11"/>
      <c r="G275" s="10"/>
      <c r="H275" s="10"/>
      <c r="I275" s="10"/>
    </row>
    <row r="276" spans="3:9" ht="12">
      <c r="C276" s="11"/>
      <c r="D276" s="10"/>
      <c r="E276" s="11"/>
      <c r="F276" s="11"/>
      <c r="G276" s="10"/>
      <c r="H276" s="10"/>
      <c r="I276" s="10"/>
    </row>
    <row r="277" spans="3:9" ht="12">
      <c r="C277" s="11"/>
      <c r="D277" s="10"/>
      <c r="E277" s="11"/>
      <c r="F277" s="11"/>
      <c r="G277" s="10"/>
      <c r="H277" s="10"/>
      <c r="I277" s="10"/>
    </row>
    <row r="278" spans="3:9" ht="12">
      <c r="C278" s="11"/>
      <c r="D278" s="10"/>
      <c r="E278" s="11"/>
      <c r="F278" s="11"/>
      <c r="G278" s="10"/>
      <c r="H278" s="10"/>
      <c r="I278" s="10"/>
    </row>
    <row r="279" spans="3:9" ht="12">
      <c r="C279" s="11"/>
      <c r="D279" s="10"/>
      <c r="E279" s="11"/>
      <c r="F279" s="11"/>
      <c r="G279" s="10"/>
      <c r="H279" s="10"/>
      <c r="I279" s="10"/>
    </row>
    <row r="280" spans="3:9" ht="12">
      <c r="C280" s="11"/>
      <c r="D280" s="10"/>
      <c r="E280" s="11"/>
      <c r="F280" s="11"/>
      <c r="G280" s="10"/>
      <c r="H280" s="10"/>
      <c r="I280" s="10"/>
    </row>
    <row r="281" spans="3:9" ht="12">
      <c r="C281" s="11"/>
      <c r="D281" s="10"/>
      <c r="E281" s="11"/>
      <c r="F281" s="11"/>
      <c r="G281" s="10"/>
      <c r="H281" s="10"/>
      <c r="I281" s="10"/>
    </row>
    <row r="282" spans="3:9" ht="12">
      <c r="C282" s="11"/>
      <c r="D282" s="10"/>
      <c r="E282" s="11"/>
      <c r="F282" s="11"/>
      <c r="G282" s="10"/>
      <c r="H282" s="10"/>
      <c r="I282" s="10"/>
    </row>
    <row r="283" spans="3:9" ht="12">
      <c r="C283" s="11"/>
      <c r="D283" s="10"/>
      <c r="E283" s="11"/>
      <c r="F283" s="11"/>
      <c r="G283" s="10"/>
      <c r="H283" s="10"/>
      <c r="I283" s="10"/>
    </row>
    <row r="284" spans="3:9" ht="12">
      <c r="C284" s="11"/>
      <c r="D284" s="10"/>
      <c r="E284" s="11"/>
      <c r="F284" s="11"/>
      <c r="G284" s="10"/>
      <c r="H284" s="10"/>
      <c r="I284" s="10"/>
    </row>
    <row r="285" spans="3:9" ht="12">
      <c r="C285" s="11"/>
      <c r="D285" s="10"/>
      <c r="E285" s="11"/>
      <c r="F285" s="11"/>
      <c r="G285" s="10"/>
      <c r="H285" s="10"/>
      <c r="I285" s="10"/>
    </row>
    <row r="286" spans="3:9" ht="12">
      <c r="C286" s="11"/>
      <c r="D286" s="10"/>
      <c r="E286" s="11"/>
      <c r="F286" s="11"/>
      <c r="G286" s="10"/>
      <c r="H286" s="10"/>
      <c r="I286" s="10"/>
    </row>
    <row r="287" spans="3:9" ht="12">
      <c r="C287" s="11"/>
      <c r="D287" s="10"/>
      <c r="E287" s="11"/>
      <c r="F287" s="11"/>
      <c r="G287" s="10"/>
      <c r="H287" s="10"/>
      <c r="I287" s="10"/>
    </row>
    <row r="288" spans="3:9" ht="12">
      <c r="C288" s="11"/>
      <c r="D288" s="10"/>
      <c r="E288" s="11"/>
      <c r="F288" s="11"/>
      <c r="G288" s="10"/>
      <c r="H288" s="10"/>
      <c r="I288" s="10"/>
    </row>
    <row r="289" spans="3:9" ht="12">
      <c r="C289" s="11"/>
      <c r="D289" s="10"/>
      <c r="E289" s="11"/>
      <c r="F289" s="11"/>
      <c r="G289" s="10"/>
      <c r="H289" s="10"/>
      <c r="I289" s="10"/>
    </row>
    <row r="290" spans="3:9" ht="12">
      <c r="C290" s="11"/>
      <c r="D290" s="10"/>
      <c r="E290" s="11"/>
      <c r="F290" s="11"/>
      <c r="G290" s="10"/>
      <c r="H290" s="10"/>
      <c r="I290" s="10"/>
    </row>
    <row r="291" spans="3:9" ht="12">
      <c r="C291" s="11"/>
      <c r="D291" s="10"/>
      <c r="E291" s="11"/>
      <c r="F291" s="11"/>
      <c r="G291" s="10"/>
      <c r="H291" s="10"/>
      <c r="I291" s="10"/>
    </row>
    <row r="292" spans="3:9" ht="12">
      <c r="C292" s="11"/>
      <c r="D292" s="10"/>
      <c r="E292" s="11"/>
      <c r="F292" s="11"/>
      <c r="G292" s="10"/>
      <c r="H292" s="10"/>
      <c r="I292" s="10"/>
    </row>
    <row r="293" spans="3:9" ht="12">
      <c r="C293" s="11"/>
      <c r="D293" s="10"/>
      <c r="E293" s="11"/>
      <c r="F293" s="11"/>
      <c r="G293" s="10"/>
      <c r="H293" s="10"/>
      <c r="I293" s="10"/>
    </row>
    <row r="294" spans="3:9" ht="12">
      <c r="C294" s="11"/>
      <c r="D294" s="10"/>
      <c r="E294" s="11"/>
      <c r="F294" s="11"/>
      <c r="G294" s="10"/>
      <c r="H294" s="10"/>
      <c r="I294" s="10"/>
    </row>
    <row r="295" spans="3:9" ht="12">
      <c r="C295" s="11"/>
      <c r="D295" s="10"/>
      <c r="E295" s="11"/>
      <c r="F295" s="11"/>
      <c r="G295" s="10"/>
      <c r="H295" s="10"/>
      <c r="I295" s="10"/>
    </row>
    <row r="296" spans="3:9" ht="12">
      <c r="C296" s="11"/>
      <c r="D296" s="10"/>
      <c r="E296" s="11"/>
      <c r="F296" s="11"/>
      <c r="G296" s="10"/>
      <c r="H296" s="10"/>
      <c r="I296" s="10"/>
    </row>
    <row r="297" spans="3:9" ht="12">
      <c r="C297" s="11"/>
      <c r="D297" s="10"/>
      <c r="E297" s="11"/>
      <c r="F297" s="11"/>
      <c r="G297" s="10"/>
      <c r="H297" s="10"/>
      <c r="I297" s="10"/>
    </row>
    <row r="298" spans="3:9" ht="12">
      <c r="C298" s="11"/>
      <c r="D298" s="10"/>
      <c r="E298" s="11"/>
      <c r="F298" s="11"/>
      <c r="G298" s="10"/>
      <c r="H298" s="10"/>
      <c r="I298" s="10"/>
    </row>
    <row r="299" spans="3:9" ht="12">
      <c r="C299" s="11"/>
      <c r="D299" s="10"/>
      <c r="E299" s="11"/>
      <c r="F299" s="11"/>
      <c r="G299" s="10"/>
      <c r="H299" s="10"/>
      <c r="I299" s="10"/>
    </row>
    <row r="300" spans="3:9" ht="12">
      <c r="C300" s="11"/>
      <c r="D300" s="10"/>
      <c r="E300" s="11"/>
      <c r="F300" s="11"/>
      <c r="G300" s="10"/>
      <c r="H300" s="10"/>
      <c r="I300" s="10"/>
    </row>
    <row r="301" spans="3:9" ht="12">
      <c r="C301" s="11"/>
      <c r="D301" s="10"/>
      <c r="E301" s="11"/>
      <c r="F301" s="11"/>
      <c r="G301" s="10"/>
      <c r="H301" s="10"/>
      <c r="I301" s="10"/>
    </row>
    <row r="302" spans="3:9" ht="12">
      <c r="C302" s="11"/>
      <c r="D302" s="10"/>
      <c r="E302" s="11"/>
      <c r="F302" s="11"/>
      <c r="G302" s="10"/>
      <c r="H302" s="10"/>
      <c r="I302" s="10"/>
    </row>
    <row r="303" spans="3:9" ht="12">
      <c r="C303" s="11"/>
      <c r="D303" s="10"/>
      <c r="E303" s="11"/>
      <c r="F303" s="11"/>
      <c r="G303" s="10"/>
      <c r="H303" s="10"/>
      <c r="I303" s="10"/>
    </row>
    <row r="304" spans="3:9" ht="12">
      <c r="C304" s="11"/>
      <c r="D304" s="10"/>
      <c r="E304" s="11"/>
      <c r="F304" s="11"/>
      <c r="G304" s="10"/>
      <c r="H304" s="10"/>
      <c r="I304" s="10"/>
    </row>
    <row r="305" spans="3:9" ht="12">
      <c r="C305" s="11"/>
      <c r="D305" s="10"/>
      <c r="E305" s="11"/>
      <c r="F305" s="11"/>
      <c r="G305" s="10"/>
      <c r="H305" s="10"/>
      <c r="I305" s="10"/>
    </row>
    <row r="306" spans="3:9" ht="12">
      <c r="C306" s="11"/>
      <c r="D306" s="10"/>
      <c r="E306" s="11"/>
      <c r="F306" s="11"/>
      <c r="G306" s="10"/>
      <c r="H306" s="10"/>
      <c r="I306" s="10"/>
    </row>
    <row r="307" spans="3:9" ht="12">
      <c r="C307" s="11"/>
      <c r="D307" s="10"/>
      <c r="E307" s="11"/>
      <c r="F307" s="11"/>
      <c r="G307" s="10"/>
      <c r="H307" s="10"/>
      <c r="I307" s="10"/>
    </row>
    <row r="308" spans="3:9" ht="12">
      <c r="C308" s="11"/>
      <c r="D308" s="10"/>
      <c r="E308" s="11"/>
      <c r="F308" s="11"/>
      <c r="G308" s="10"/>
      <c r="H308" s="10"/>
      <c r="I308" s="10"/>
    </row>
    <row r="309" spans="3:9" ht="12">
      <c r="C309" s="11"/>
      <c r="D309" s="10"/>
      <c r="E309" s="11"/>
      <c r="F309" s="11"/>
      <c r="G309" s="10"/>
      <c r="H309" s="10"/>
      <c r="I309" s="10"/>
    </row>
    <row r="310" spans="3:9" ht="12">
      <c r="C310" s="11"/>
      <c r="D310" s="10"/>
      <c r="E310" s="11"/>
      <c r="F310" s="11"/>
      <c r="G310" s="10"/>
      <c r="H310" s="10"/>
      <c r="I310" s="10"/>
    </row>
    <row r="311" spans="3:9" ht="12">
      <c r="C311" s="11"/>
      <c r="D311" s="10"/>
      <c r="E311" s="11"/>
      <c r="F311" s="11"/>
      <c r="G311" s="10"/>
      <c r="H311" s="10"/>
      <c r="I311" s="10"/>
    </row>
    <row r="312" spans="3:9" ht="12">
      <c r="C312" s="11"/>
      <c r="D312" s="10"/>
      <c r="E312" s="11"/>
      <c r="F312" s="11"/>
      <c r="G312" s="10"/>
      <c r="H312" s="10"/>
      <c r="I312" s="10"/>
    </row>
    <row r="313" spans="3:9" ht="12">
      <c r="C313" s="11"/>
      <c r="D313" s="10"/>
      <c r="E313" s="11"/>
      <c r="F313" s="11"/>
      <c r="G313" s="10"/>
      <c r="H313" s="10"/>
      <c r="I313" s="10"/>
    </row>
    <row r="314" spans="3:9" ht="12">
      <c r="C314" s="11"/>
      <c r="D314" s="10"/>
      <c r="E314" s="11"/>
      <c r="F314" s="11"/>
      <c r="G314" s="10"/>
      <c r="H314" s="10"/>
      <c r="I314" s="10"/>
    </row>
    <row r="315" spans="3:9" ht="12">
      <c r="C315" s="11"/>
      <c r="D315" s="10"/>
      <c r="E315" s="11"/>
      <c r="F315" s="11"/>
      <c r="G315" s="10"/>
      <c r="H315" s="10"/>
      <c r="I315" s="10"/>
    </row>
    <row r="316" spans="3:9" ht="12">
      <c r="C316" s="11"/>
      <c r="D316" s="10"/>
      <c r="E316" s="11"/>
      <c r="F316" s="11"/>
      <c r="G316" s="10"/>
      <c r="H316" s="10"/>
      <c r="I316" s="10"/>
    </row>
    <row r="317" spans="3:9" ht="12">
      <c r="C317" s="11"/>
      <c r="D317" s="10"/>
      <c r="E317" s="11"/>
      <c r="F317" s="11"/>
      <c r="G317" s="10"/>
      <c r="H317" s="10"/>
      <c r="I317" s="10"/>
    </row>
    <row r="318" spans="3:9" ht="12">
      <c r="C318" s="11"/>
      <c r="D318" s="10"/>
      <c r="E318" s="11"/>
      <c r="F318" s="11"/>
      <c r="G318" s="10"/>
      <c r="H318" s="10"/>
      <c r="I318" s="10"/>
    </row>
    <row r="319" spans="3:9" ht="12">
      <c r="C319" s="11"/>
      <c r="D319" s="10"/>
      <c r="E319" s="11"/>
      <c r="F319" s="11"/>
      <c r="G319" s="10"/>
      <c r="H319" s="10"/>
      <c r="I319" s="10"/>
    </row>
    <row r="320" spans="3:9" ht="12">
      <c r="C320" s="11"/>
      <c r="D320" s="10"/>
      <c r="E320" s="11"/>
      <c r="F320" s="11"/>
      <c r="G320" s="10"/>
      <c r="H320" s="10"/>
      <c r="I320" s="10"/>
    </row>
    <row r="321" spans="3:9" ht="12">
      <c r="C321" s="11"/>
      <c r="D321" s="10"/>
      <c r="E321" s="11"/>
      <c r="F321" s="11"/>
      <c r="G321" s="10"/>
      <c r="H321" s="10"/>
      <c r="I321" s="10"/>
    </row>
    <row r="322" spans="3:9" ht="12">
      <c r="C322" s="11"/>
      <c r="D322" s="10"/>
      <c r="E322" s="11"/>
      <c r="F322" s="11"/>
      <c r="G322" s="10"/>
      <c r="H322" s="10"/>
      <c r="I322" s="10"/>
    </row>
    <row r="323" spans="3:9" ht="12">
      <c r="C323" s="11"/>
      <c r="D323" s="10"/>
      <c r="E323" s="11"/>
      <c r="F323" s="11"/>
      <c r="G323" s="10"/>
      <c r="H323" s="10"/>
      <c r="I323" s="10"/>
    </row>
    <row r="324" spans="3:9" ht="12">
      <c r="C324" s="11"/>
      <c r="D324" s="10"/>
      <c r="E324" s="11"/>
      <c r="F324" s="11"/>
      <c r="G324" s="10"/>
      <c r="H324" s="10"/>
      <c r="I324" s="10"/>
    </row>
    <row r="325" spans="3:9" ht="12">
      <c r="C325" s="11"/>
      <c r="D325" s="10"/>
      <c r="E325" s="11"/>
      <c r="F325" s="11"/>
      <c r="G325" s="10"/>
      <c r="H325" s="10"/>
      <c r="I325" s="10"/>
    </row>
    <row r="326" spans="3:9" ht="12">
      <c r="C326" s="11"/>
      <c r="D326" s="10"/>
      <c r="E326" s="11"/>
      <c r="F326" s="11"/>
      <c r="G326" s="10"/>
      <c r="H326" s="10"/>
      <c r="I326" s="10"/>
    </row>
    <row r="327" spans="3:9" ht="12">
      <c r="C327" s="11"/>
      <c r="D327" s="10"/>
      <c r="E327" s="11"/>
      <c r="F327" s="11"/>
      <c r="G327" s="10"/>
      <c r="H327" s="10"/>
      <c r="I327" s="10"/>
    </row>
    <row r="328" spans="3:9" ht="12">
      <c r="C328" s="11"/>
      <c r="D328" s="10"/>
      <c r="E328" s="11"/>
      <c r="F328" s="11"/>
      <c r="G328" s="10"/>
      <c r="H328" s="10"/>
      <c r="I328" s="10"/>
    </row>
    <row r="329" spans="3:9" ht="12">
      <c r="C329" s="11"/>
      <c r="D329" s="10"/>
      <c r="E329" s="11"/>
      <c r="F329" s="11"/>
      <c r="G329" s="10"/>
      <c r="H329" s="10"/>
      <c r="I329" s="10"/>
    </row>
    <row r="330" spans="3:9" ht="12">
      <c r="C330" s="11"/>
      <c r="D330" s="10"/>
      <c r="E330" s="11"/>
      <c r="F330" s="11"/>
      <c r="G330" s="10"/>
      <c r="H330" s="10"/>
      <c r="I330" s="10"/>
    </row>
    <row r="331" spans="3:9" ht="12">
      <c r="C331" s="11"/>
      <c r="D331" s="10"/>
      <c r="E331" s="11"/>
      <c r="F331" s="11"/>
      <c r="G331" s="10"/>
      <c r="H331" s="10"/>
      <c r="I331" s="10"/>
    </row>
    <row r="332" spans="3:9" ht="12">
      <c r="C332" s="11"/>
      <c r="D332" s="10"/>
      <c r="E332" s="11"/>
      <c r="F332" s="11"/>
      <c r="G332" s="10"/>
      <c r="H332" s="10"/>
      <c r="I332" s="10"/>
    </row>
    <row r="333" spans="3:9" ht="12">
      <c r="C333" s="11"/>
      <c r="D333" s="10"/>
      <c r="E333" s="11"/>
      <c r="F333" s="11"/>
      <c r="G333" s="10"/>
      <c r="H333" s="10"/>
      <c r="I333" s="10"/>
    </row>
    <row r="334" spans="3:9" ht="12">
      <c r="C334" s="11"/>
      <c r="D334" s="10"/>
      <c r="E334" s="11"/>
      <c r="F334" s="11"/>
      <c r="G334" s="10"/>
      <c r="H334" s="10"/>
      <c r="I334" s="10"/>
    </row>
    <row r="335" spans="3:9" ht="12">
      <c r="C335" s="11"/>
      <c r="D335" s="10"/>
      <c r="E335" s="11"/>
      <c r="F335" s="11"/>
      <c r="G335" s="10"/>
      <c r="H335" s="10"/>
      <c r="I335" s="10"/>
    </row>
    <row r="336" spans="3:9" ht="12">
      <c r="C336" s="11"/>
      <c r="D336" s="10"/>
      <c r="E336" s="11"/>
      <c r="F336" s="11"/>
      <c r="G336" s="10"/>
      <c r="H336" s="10"/>
      <c r="I336" s="10"/>
    </row>
    <row r="337" spans="3:9" ht="12">
      <c r="C337" s="11"/>
      <c r="D337" s="10"/>
      <c r="E337" s="11"/>
      <c r="F337" s="11"/>
      <c r="G337" s="10"/>
      <c r="H337" s="10"/>
      <c r="I337" s="10"/>
    </row>
    <row r="338" spans="3:9" ht="12">
      <c r="C338" s="11"/>
      <c r="D338" s="10"/>
      <c r="E338" s="11"/>
      <c r="F338" s="11"/>
      <c r="G338" s="10"/>
      <c r="H338" s="10"/>
      <c r="I338" s="10"/>
    </row>
    <row r="339" spans="3:9" ht="12">
      <c r="C339" s="11"/>
      <c r="D339" s="10"/>
      <c r="E339" s="11"/>
      <c r="F339" s="11"/>
      <c r="G339" s="10"/>
      <c r="H339" s="10"/>
      <c r="I339" s="10"/>
    </row>
    <row r="340" spans="3:9" ht="12">
      <c r="C340" s="11"/>
      <c r="D340" s="10"/>
      <c r="E340" s="11"/>
      <c r="F340" s="11"/>
      <c r="G340" s="10"/>
      <c r="H340" s="10"/>
      <c r="I340" s="10"/>
    </row>
    <row r="341" spans="3:9" ht="12">
      <c r="C341" s="11"/>
      <c r="D341" s="10"/>
      <c r="E341" s="11"/>
      <c r="F341" s="11"/>
      <c r="G341" s="10"/>
      <c r="H341" s="10"/>
      <c r="I341" s="10"/>
    </row>
    <row r="342" spans="3:9" ht="12">
      <c r="C342" s="11"/>
      <c r="D342" s="10"/>
      <c r="E342" s="11"/>
      <c r="F342" s="11"/>
      <c r="G342" s="10"/>
      <c r="H342" s="10"/>
      <c r="I342" s="10"/>
    </row>
    <row r="343" spans="3:9" ht="12">
      <c r="C343" s="11"/>
      <c r="D343" s="10"/>
      <c r="E343" s="11"/>
      <c r="F343" s="11"/>
      <c r="G343" s="10"/>
      <c r="H343" s="10"/>
      <c r="I343" s="10"/>
    </row>
    <row r="344" spans="3:9" ht="12">
      <c r="C344" s="11"/>
      <c r="D344" s="10"/>
      <c r="E344" s="11"/>
      <c r="F344" s="11"/>
      <c r="G344" s="10"/>
      <c r="H344" s="10"/>
      <c r="I344" s="10"/>
    </row>
    <row r="345" spans="3:9" ht="12">
      <c r="C345" s="11"/>
      <c r="D345" s="10"/>
      <c r="E345" s="11"/>
      <c r="F345" s="11"/>
      <c r="G345" s="10"/>
      <c r="H345" s="10"/>
      <c r="I345" s="10"/>
    </row>
    <row r="346" spans="3:9" ht="12">
      <c r="C346" s="11"/>
      <c r="D346" s="10"/>
      <c r="E346" s="11"/>
      <c r="F346" s="11"/>
      <c r="G346" s="10"/>
      <c r="H346" s="10"/>
      <c r="I346" s="10"/>
    </row>
    <row r="347" spans="3:9" ht="12">
      <c r="C347" s="11"/>
      <c r="D347" s="10"/>
      <c r="E347" s="11"/>
      <c r="F347" s="11"/>
      <c r="G347" s="10"/>
      <c r="H347" s="10"/>
      <c r="I347" s="10"/>
    </row>
    <row r="348" spans="3:9" ht="12">
      <c r="C348" s="11"/>
      <c r="D348" s="10"/>
      <c r="E348" s="11"/>
      <c r="F348" s="11"/>
      <c r="G348" s="10"/>
      <c r="H348" s="10"/>
      <c r="I348" s="10"/>
    </row>
    <row r="349" spans="3:9" ht="12">
      <c r="C349" s="11"/>
      <c r="D349" s="10"/>
      <c r="E349" s="11"/>
      <c r="F349" s="11"/>
      <c r="G349" s="10"/>
      <c r="H349" s="10"/>
      <c r="I349" s="10"/>
    </row>
    <row r="350" spans="3:9" ht="12">
      <c r="C350" s="11"/>
      <c r="D350" s="10"/>
      <c r="E350" s="11"/>
      <c r="F350" s="11"/>
      <c r="G350" s="10"/>
      <c r="H350" s="10"/>
      <c r="I350" s="10"/>
    </row>
    <row r="351" spans="3:9" ht="12">
      <c r="C351" s="11"/>
      <c r="D351" s="10"/>
      <c r="E351" s="11"/>
      <c r="F351" s="11"/>
      <c r="G351" s="10"/>
      <c r="H351" s="10"/>
      <c r="I351" s="10"/>
    </row>
    <row r="352" spans="3:9" ht="12">
      <c r="C352" s="11"/>
      <c r="D352" s="10"/>
      <c r="E352" s="11"/>
      <c r="F352" s="11"/>
      <c r="G352" s="10"/>
      <c r="H352" s="10"/>
      <c r="I352" s="10"/>
    </row>
    <row r="353" spans="3:9" ht="12">
      <c r="C353" s="11"/>
      <c r="D353" s="10"/>
      <c r="E353" s="11"/>
      <c r="F353" s="11"/>
      <c r="G353" s="10"/>
      <c r="H353" s="10"/>
      <c r="I353" s="10"/>
    </row>
    <row r="354" spans="3:9" ht="12">
      <c r="C354" s="11"/>
      <c r="D354" s="10"/>
      <c r="E354" s="11"/>
      <c r="F354" s="11"/>
      <c r="G354" s="10"/>
      <c r="H354" s="10"/>
      <c r="I354" s="10"/>
    </row>
    <row r="355" spans="3:9" ht="12">
      <c r="C355" s="11"/>
      <c r="D355" s="10"/>
      <c r="E355" s="11"/>
      <c r="F355" s="11"/>
      <c r="G355" s="10"/>
      <c r="H355" s="10"/>
      <c r="I355" s="10"/>
    </row>
    <row r="356" spans="3:9" ht="12">
      <c r="C356" s="11"/>
      <c r="D356" s="10"/>
      <c r="E356" s="11"/>
      <c r="F356" s="11"/>
      <c r="G356" s="10"/>
      <c r="H356" s="10"/>
      <c r="I356" s="10"/>
    </row>
    <row r="357" spans="3:9" ht="12">
      <c r="C357" s="11"/>
      <c r="D357" s="10"/>
      <c r="E357" s="11"/>
      <c r="F357" s="11"/>
      <c r="G357" s="10"/>
      <c r="H357" s="10"/>
      <c r="I357" s="10"/>
    </row>
    <row r="358" spans="3:9" ht="12">
      <c r="C358" s="11"/>
      <c r="D358" s="10"/>
      <c r="E358" s="11"/>
      <c r="F358" s="11"/>
      <c r="G358" s="10"/>
      <c r="H358" s="10"/>
      <c r="I358" s="10"/>
    </row>
    <row r="359" spans="3:9" ht="12">
      <c r="C359" s="11"/>
      <c r="D359" s="10"/>
      <c r="E359" s="11"/>
      <c r="F359" s="11"/>
      <c r="G359" s="10"/>
      <c r="H359" s="10"/>
      <c r="I359" s="10"/>
    </row>
    <row r="360" spans="3:9" ht="12">
      <c r="C360" s="11"/>
      <c r="D360" s="10"/>
      <c r="E360" s="11"/>
      <c r="F360" s="11"/>
      <c r="G360" s="10"/>
      <c r="H360" s="10"/>
      <c r="I360" s="10"/>
    </row>
    <row r="361" spans="3:9" ht="12">
      <c r="C361" s="11"/>
      <c r="D361" s="10"/>
      <c r="E361" s="11"/>
      <c r="F361" s="11"/>
      <c r="G361" s="10"/>
      <c r="H361" s="10"/>
      <c r="I361" s="10"/>
    </row>
    <row r="362" spans="3:9" ht="12">
      <c r="C362" s="11"/>
      <c r="D362" s="10"/>
      <c r="E362" s="11"/>
      <c r="F362" s="11"/>
      <c r="G362" s="10"/>
      <c r="H362" s="10"/>
      <c r="I362" s="10"/>
    </row>
    <row r="363" spans="3:9" ht="12">
      <c r="C363" s="11"/>
      <c r="D363" s="10"/>
      <c r="E363" s="11"/>
      <c r="F363" s="11"/>
      <c r="G363" s="10"/>
      <c r="H363" s="10"/>
      <c r="I363" s="10"/>
    </row>
    <row r="364" spans="3:9" ht="12">
      <c r="C364" s="11"/>
      <c r="D364" s="10"/>
      <c r="E364" s="11"/>
      <c r="F364" s="11"/>
      <c r="G364" s="10"/>
      <c r="H364" s="10"/>
      <c r="I364" s="10"/>
    </row>
    <row r="365" spans="3:9" ht="12">
      <c r="C365" s="11"/>
      <c r="D365" s="10"/>
      <c r="E365" s="11"/>
      <c r="F365" s="11"/>
      <c r="G365" s="10"/>
      <c r="H365" s="10"/>
      <c r="I365" s="10"/>
    </row>
    <row r="366" spans="3:9" ht="12">
      <c r="C366" s="11"/>
      <c r="D366" s="10"/>
      <c r="E366" s="11"/>
      <c r="F366" s="11"/>
      <c r="G366" s="10"/>
      <c r="H366" s="10"/>
      <c r="I366" s="10"/>
    </row>
    <row r="367" spans="3:9" ht="12">
      <c r="C367" s="11"/>
      <c r="D367" s="10"/>
      <c r="E367" s="11"/>
      <c r="F367" s="11"/>
      <c r="G367" s="10"/>
      <c r="H367" s="10"/>
      <c r="I367" s="10"/>
    </row>
    <row r="368" spans="3:9" ht="12">
      <c r="C368" s="11"/>
      <c r="D368" s="10"/>
      <c r="E368" s="11"/>
      <c r="F368" s="11"/>
      <c r="G368" s="10"/>
      <c r="H368" s="10"/>
      <c r="I368" s="10"/>
    </row>
    <row r="369" spans="3:9" ht="12">
      <c r="C369" s="11"/>
      <c r="D369" s="10"/>
      <c r="E369" s="11"/>
      <c r="F369" s="11"/>
      <c r="G369" s="10"/>
      <c r="H369" s="10"/>
      <c r="I369" s="10"/>
    </row>
    <row r="370" spans="3:9" ht="12">
      <c r="C370" s="11"/>
      <c r="D370" s="10"/>
      <c r="E370" s="11"/>
      <c r="F370" s="11"/>
      <c r="G370" s="10"/>
      <c r="H370" s="10"/>
      <c r="I370" s="10"/>
    </row>
    <row r="371" spans="3:9" ht="12">
      <c r="C371" s="11"/>
      <c r="D371" s="10"/>
      <c r="E371" s="11"/>
      <c r="F371" s="11"/>
      <c r="G371" s="10"/>
      <c r="H371" s="10"/>
      <c r="I371" s="10"/>
    </row>
    <row r="372" spans="3:9" ht="12">
      <c r="C372" s="11"/>
      <c r="D372" s="10"/>
      <c r="E372" s="11"/>
      <c r="F372" s="11"/>
      <c r="G372" s="10"/>
      <c r="H372" s="10"/>
      <c r="I372" s="10"/>
    </row>
    <row r="373" spans="3:9" ht="12">
      <c r="C373" s="11"/>
      <c r="D373" s="10"/>
      <c r="E373" s="11"/>
      <c r="F373" s="11"/>
      <c r="G373" s="10"/>
      <c r="H373" s="10"/>
      <c r="I373" s="10"/>
    </row>
    <row r="374" spans="3:9" ht="12">
      <c r="C374" s="11"/>
      <c r="D374" s="10"/>
      <c r="E374" s="11"/>
      <c r="F374" s="11"/>
      <c r="G374" s="10"/>
      <c r="H374" s="10"/>
      <c r="I374" s="10"/>
    </row>
    <row r="375" spans="3:9" ht="12">
      <c r="C375" s="11"/>
      <c r="D375" s="10"/>
      <c r="E375" s="11"/>
      <c r="F375" s="11"/>
      <c r="G375" s="10"/>
      <c r="H375" s="10"/>
      <c r="I375" s="10"/>
    </row>
    <row r="376" spans="3:9" ht="12">
      <c r="C376" s="11"/>
      <c r="D376" s="10"/>
      <c r="E376" s="11"/>
      <c r="F376" s="11"/>
      <c r="G376" s="10"/>
      <c r="H376" s="10"/>
      <c r="I376" s="10"/>
    </row>
    <row r="377" spans="3:9" ht="12">
      <c r="C377" s="11"/>
      <c r="D377" s="10"/>
      <c r="E377" s="11"/>
      <c r="F377" s="11"/>
      <c r="G377" s="10"/>
      <c r="H377" s="10"/>
      <c r="I377" s="10"/>
    </row>
    <row r="378" spans="3:9" ht="12">
      <c r="C378" s="11"/>
      <c r="D378" s="10"/>
      <c r="E378" s="11"/>
      <c r="F378" s="11"/>
      <c r="G378" s="10"/>
      <c r="H378" s="10"/>
      <c r="I378" s="10"/>
    </row>
    <row r="379" spans="3:9" ht="12">
      <c r="C379" s="11"/>
      <c r="D379" s="10"/>
      <c r="E379" s="11"/>
      <c r="F379" s="11"/>
      <c r="G379" s="10"/>
      <c r="H379" s="10"/>
      <c r="I379" s="10"/>
    </row>
    <row r="380" spans="3:9" ht="12">
      <c r="C380" s="11"/>
      <c r="D380" s="10"/>
      <c r="E380" s="11"/>
      <c r="F380" s="11"/>
      <c r="G380" s="10"/>
      <c r="H380" s="10"/>
      <c r="I380" s="10"/>
    </row>
    <row r="381" spans="3:9" ht="12">
      <c r="C381" s="11"/>
      <c r="D381" s="10"/>
      <c r="E381" s="11"/>
      <c r="F381" s="11"/>
      <c r="G381" s="10"/>
      <c r="H381" s="10"/>
      <c r="I381" s="10"/>
    </row>
    <row r="382" spans="3:9" ht="12">
      <c r="C382" s="11"/>
      <c r="D382" s="10"/>
      <c r="E382" s="11"/>
      <c r="F382" s="11"/>
      <c r="G382" s="10"/>
      <c r="H382" s="10"/>
      <c r="I382" s="10"/>
    </row>
    <row r="383" spans="3:9" ht="12">
      <c r="C383" s="11"/>
      <c r="D383" s="10"/>
      <c r="E383" s="11"/>
      <c r="F383" s="11"/>
      <c r="G383" s="10"/>
      <c r="H383" s="10"/>
      <c r="I383" s="10"/>
    </row>
    <row r="384" spans="3:9" ht="12">
      <c r="C384" s="11"/>
      <c r="D384" s="10"/>
      <c r="E384" s="11"/>
      <c r="F384" s="11"/>
      <c r="G384" s="10"/>
      <c r="H384" s="10"/>
      <c r="I384" s="10"/>
    </row>
    <row r="385" spans="3:9" ht="12">
      <c r="C385" s="11"/>
      <c r="D385" s="10"/>
      <c r="E385" s="11"/>
      <c r="F385" s="11"/>
      <c r="G385" s="10"/>
      <c r="H385" s="10"/>
      <c r="I385" s="10"/>
    </row>
    <row r="386" spans="3:9" ht="12">
      <c r="C386" s="11"/>
      <c r="D386" s="10"/>
      <c r="E386" s="11"/>
      <c r="F386" s="11"/>
      <c r="G386" s="10"/>
      <c r="H386" s="10"/>
      <c r="I386" s="10"/>
    </row>
    <row r="387" spans="3:9" ht="12">
      <c r="C387" s="11"/>
      <c r="D387" s="10"/>
      <c r="E387" s="11"/>
      <c r="F387" s="11"/>
      <c r="G387" s="10"/>
      <c r="H387" s="10"/>
      <c r="I387" s="10"/>
    </row>
    <row r="388" spans="3:9" ht="12">
      <c r="C388" s="11"/>
      <c r="D388" s="10"/>
      <c r="E388" s="11"/>
      <c r="F388" s="11"/>
      <c r="G388" s="10"/>
      <c r="H388" s="10"/>
      <c r="I388" s="10"/>
    </row>
    <row r="389" spans="3:9" ht="12">
      <c r="C389" s="11"/>
      <c r="D389" s="10"/>
      <c r="E389" s="11"/>
      <c r="F389" s="11"/>
      <c r="G389" s="10"/>
      <c r="H389" s="10"/>
      <c r="I389" s="10"/>
    </row>
    <row r="390" spans="3:9" ht="12">
      <c r="C390" s="11"/>
      <c r="D390" s="10"/>
      <c r="E390" s="11"/>
      <c r="F390" s="11"/>
      <c r="G390" s="10"/>
      <c r="H390" s="10"/>
      <c r="I390" s="10"/>
    </row>
    <row r="391" spans="3:9" ht="12">
      <c r="C391" s="11"/>
      <c r="D391" s="10"/>
      <c r="E391" s="11"/>
      <c r="F391" s="11"/>
      <c r="G391" s="10"/>
      <c r="H391" s="10"/>
      <c r="I391" s="10"/>
    </row>
    <row r="392" spans="3:9" ht="12">
      <c r="C392" s="11"/>
      <c r="D392" s="10"/>
      <c r="E392" s="11"/>
      <c r="F392" s="11"/>
      <c r="G392" s="10"/>
      <c r="H392" s="10"/>
      <c r="I392" s="10"/>
    </row>
    <row r="393" spans="3:9" ht="12">
      <c r="C393" s="11"/>
      <c r="D393" s="10"/>
      <c r="E393" s="11"/>
      <c r="F393" s="11"/>
      <c r="G393" s="10"/>
      <c r="H393" s="10"/>
      <c r="I393" s="10"/>
    </row>
    <row r="394" spans="3:9" ht="12">
      <c r="C394" s="11"/>
      <c r="D394" s="10"/>
      <c r="E394" s="11"/>
      <c r="F394" s="11"/>
      <c r="G394" s="10"/>
      <c r="H394" s="10"/>
      <c r="I394" s="10"/>
    </row>
    <row r="395" spans="3:9" ht="12">
      <c r="C395" s="11"/>
      <c r="D395" s="10"/>
      <c r="E395" s="11"/>
      <c r="F395" s="11"/>
      <c r="G395" s="10"/>
      <c r="H395" s="10"/>
      <c r="I395" s="10"/>
    </row>
    <row r="396" spans="3:9" ht="12">
      <c r="C396" s="11"/>
      <c r="D396" s="10"/>
      <c r="E396" s="11"/>
      <c r="F396" s="11"/>
      <c r="G396" s="10"/>
      <c r="H396" s="10"/>
      <c r="I396" s="10"/>
    </row>
    <row r="397" spans="3:9" ht="12">
      <c r="C397" s="11"/>
      <c r="D397" s="10"/>
      <c r="E397" s="11"/>
      <c r="F397" s="11"/>
      <c r="G397" s="10"/>
      <c r="H397" s="10"/>
      <c r="I397" s="10"/>
    </row>
    <row r="398" spans="3:9" ht="12">
      <c r="C398" s="11"/>
      <c r="D398" s="10"/>
      <c r="E398" s="11"/>
      <c r="F398" s="11"/>
      <c r="G398" s="10"/>
      <c r="H398" s="10"/>
      <c r="I398" s="10"/>
    </row>
    <row r="399" spans="3:9" ht="12">
      <c r="C399" s="11"/>
      <c r="D399" s="10"/>
      <c r="E399" s="11"/>
      <c r="F399" s="11"/>
      <c r="G399" s="10"/>
      <c r="H399" s="10"/>
      <c r="I399" s="10"/>
    </row>
    <row r="400" spans="3:9" ht="12">
      <c r="C400" s="11"/>
      <c r="D400" s="10"/>
      <c r="E400" s="11"/>
      <c r="F400" s="11"/>
      <c r="G400" s="10"/>
      <c r="H400" s="10"/>
      <c r="I400" s="10"/>
    </row>
    <row r="401" spans="3:9" ht="12">
      <c r="C401" s="11"/>
      <c r="D401" s="10"/>
      <c r="E401" s="11"/>
      <c r="F401" s="11"/>
      <c r="G401" s="10"/>
      <c r="H401" s="10"/>
      <c r="I401" s="10"/>
    </row>
    <row r="402" spans="3:9" ht="12">
      <c r="C402" s="11"/>
      <c r="D402" s="10"/>
      <c r="E402" s="11"/>
      <c r="F402" s="11"/>
      <c r="G402" s="10"/>
      <c r="H402" s="10"/>
      <c r="I402" s="10"/>
    </row>
    <row r="403" spans="3:9" ht="12">
      <c r="C403" s="11"/>
      <c r="D403" s="10"/>
      <c r="E403" s="11"/>
      <c r="F403" s="11"/>
      <c r="G403" s="10"/>
      <c r="H403" s="10"/>
      <c r="I403" s="10"/>
    </row>
    <row r="404" spans="3:9" ht="12">
      <c r="C404" s="11"/>
      <c r="D404" s="10"/>
      <c r="E404" s="11"/>
      <c r="F404" s="11"/>
      <c r="G404" s="10"/>
      <c r="H404" s="10"/>
      <c r="I404" s="10"/>
    </row>
    <row r="405" spans="3:9" ht="12">
      <c r="C405" s="11"/>
      <c r="D405" s="10"/>
      <c r="E405" s="11"/>
      <c r="F405" s="11"/>
      <c r="G405" s="10"/>
      <c r="H405" s="10"/>
      <c r="I405" s="10"/>
    </row>
    <row r="406" spans="3:9" ht="12">
      <c r="C406" s="11"/>
      <c r="D406" s="10"/>
      <c r="E406" s="11"/>
      <c r="F406" s="11"/>
      <c r="G406" s="10"/>
      <c r="H406" s="10"/>
      <c r="I406" s="10"/>
    </row>
    <row r="407" spans="3:9" ht="12">
      <c r="C407" s="11"/>
      <c r="D407" s="10"/>
      <c r="E407" s="11"/>
      <c r="F407" s="11"/>
      <c r="G407" s="10"/>
      <c r="H407" s="10"/>
      <c r="I407" s="10"/>
    </row>
    <row r="408" spans="3:9" ht="12">
      <c r="C408" s="11"/>
      <c r="D408" s="10"/>
      <c r="E408" s="11"/>
      <c r="F408" s="11"/>
      <c r="G408" s="10"/>
      <c r="H408" s="10"/>
      <c r="I408" s="10"/>
    </row>
    <row r="409" spans="3:9" ht="12">
      <c r="C409" s="11"/>
      <c r="D409" s="10"/>
      <c r="E409" s="11"/>
      <c r="F409" s="11"/>
      <c r="G409" s="10"/>
      <c r="H409" s="10"/>
      <c r="I409" s="10"/>
    </row>
    <row r="410" spans="3:9" ht="12">
      <c r="C410" s="11"/>
      <c r="D410" s="10"/>
      <c r="E410" s="11"/>
      <c r="F410" s="11"/>
      <c r="G410" s="10"/>
      <c r="H410" s="10"/>
      <c r="I410" s="10"/>
    </row>
    <row r="411" spans="3:9" ht="12">
      <c r="C411" s="11"/>
      <c r="D411" s="10"/>
      <c r="E411" s="11"/>
      <c r="F411" s="11"/>
      <c r="G411" s="10"/>
      <c r="H411" s="10"/>
      <c r="I411" s="10"/>
    </row>
    <row r="412" spans="3:9" ht="12">
      <c r="C412" s="11"/>
      <c r="D412" s="10"/>
      <c r="E412" s="11"/>
      <c r="F412" s="11"/>
      <c r="G412" s="10"/>
      <c r="H412" s="10"/>
      <c r="I412" s="10"/>
    </row>
    <row r="413" spans="3:9" ht="12">
      <c r="C413" s="11"/>
      <c r="D413" s="10"/>
      <c r="E413" s="11"/>
      <c r="F413" s="11"/>
      <c r="G413" s="10"/>
      <c r="H413" s="10"/>
      <c r="I413" s="10"/>
    </row>
    <row r="414" spans="3:9" ht="12">
      <c r="C414" s="11"/>
      <c r="D414" s="10"/>
      <c r="E414" s="11"/>
      <c r="F414" s="11"/>
      <c r="G414" s="10"/>
      <c r="H414" s="10"/>
      <c r="I414" s="10"/>
    </row>
    <row r="415" spans="3:9" ht="12">
      <c r="C415" s="11"/>
      <c r="D415" s="10"/>
      <c r="E415" s="11"/>
      <c r="F415" s="11"/>
      <c r="G415" s="10"/>
      <c r="H415" s="10"/>
      <c r="I415" s="10"/>
    </row>
    <row r="416" spans="3:9" ht="12">
      <c r="C416" s="11"/>
      <c r="D416" s="10"/>
      <c r="E416" s="11"/>
      <c r="F416" s="11"/>
      <c r="G416" s="10"/>
      <c r="H416" s="10"/>
      <c r="I416" s="10"/>
    </row>
    <row r="417" spans="3:9" ht="12">
      <c r="C417" s="11"/>
      <c r="D417" s="10"/>
      <c r="E417" s="11"/>
      <c r="F417" s="11"/>
      <c r="G417" s="10"/>
      <c r="H417" s="10"/>
      <c r="I417" s="10"/>
    </row>
    <row r="418" spans="3:9" ht="12">
      <c r="C418" s="11"/>
      <c r="D418" s="10"/>
      <c r="E418" s="11"/>
      <c r="F418" s="11"/>
      <c r="G418" s="10"/>
      <c r="H418" s="10"/>
      <c r="I418" s="10"/>
    </row>
    <row r="419" spans="3:9" ht="12">
      <c r="C419" s="11"/>
      <c r="D419" s="10"/>
      <c r="E419" s="11"/>
      <c r="F419" s="11"/>
      <c r="G419" s="10"/>
      <c r="H419" s="10"/>
      <c r="I419" s="10"/>
    </row>
    <row r="420" spans="3:9" ht="12">
      <c r="C420" s="11"/>
      <c r="D420" s="10"/>
      <c r="E420" s="11"/>
      <c r="F420" s="11"/>
      <c r="G420" s="10"/>
      <c r="H420" s="10"/>
      <c r="I420" s="10"/>
    </row>
    <row r="421" spans="3:9" ht="12">
      <c r="C421" s="11"/>
      <c r="D421" s="10"/>
      <c r="E421" s="11"/>
      <c r="F421" s="11"/>
      <c r="G421" s="10"/>
      <c r="H421" s="10"/>
      <c r="I421" s="10"/>
    </row>
    <row r="422" spans="3:9" ht="12">
      <c r="C422" s="11"/>
      <c r="D422" s="10"/>
      <c r="E422" s="11"/>
      <c r="F422" s="11"/>
      <c r="G422" s="10"/>
      <c r="H422" s="10"/>
      <c r="I422" s="10"/>
    </row>
    <row r="423" spans="3:9" ht="12">
      <c r="C423" s="11"/>
      <c r="D423" s="10"/>
      <c r="E423" s="11"/>
      <c r="F423" s="11"/>
      <c r="G423" s="10"/>
      <c r="H423" s="10"/>
      <c r="I423" s="10"/>
    </row>
    <row r="424" spans="3:9" ht="12">
      <c r="C424" s="11"/>
      <c r="D424" s="10"/>
      <c r="E424" s="11"/>
      <c r="F424" s="11"/>
      <c r="G424" s="10"/>
      <c r="H424" s="10"/>
      <c r="I424" s="10"/>
    </row>
    <row r="425" spans="3:9" ht="12">
      <c r="C425" s="11"/>
      <c r="D425" s="10"/>
      <c r="E425" s="11"/>
      <c r="F425" s="11"/>
      <c r="G425" s="10"/>
      <c r="H425" s="10"/>
      <c r="I425" s="10"/>
    </row>
    <row r="426" spans="3:9" ht="12">
      <c r="C426" s="11"/>
      <c r="D426" s="10"/>
      <c r="E426" s="11"/>
      <c r="F426" s="11"/>
      <c r="G426" s="10"/>
      <c r="H426" s="10"/>
      <c r="I426" s="10"/>
    </row>
    <row r="427" spans="3:9" ht="12">
      <c r="C427" s="11"/>
      <c r="D427" s="10"/>
      <c r="E427" s="11"/>
      <c r="F427" s="11"/>
      <c r="G427" s="10"/>
      <c r="H427" s="10"/>
      <c r="I427" s="10"/>
    </row>
    <row r="428" spans="3:9" ht="12">
      <c r="C428" s="11"/>
      <c r="D428" s="10"/>
      <c r="E428" s="11"/>
      <c r="F428" s="11"/>
      <c r="G428" s="10"/>
      <c r="H428" s="10"/>
      <c r="I428" s="10"/>
    </row>
    <row r="429" spans="3:9" ht="12">
      <c r="C429" s="11"/>
      <c r="D429" s="10"/>
      <c r="E429" s="11"/>
      <c r="F429" s="11"/>
      <c r="G429" s="10"/>
      <c r="H429" s="10"/>
      <c r="I429" s="10"/>
    </row>
    <row r="430" spans="3:9" ht="12">
      <c r="C430" s="11"/>
      <c r="D430" s="10"/>
      <c r="E430" s="11"/>
      <c r="F430" s="11"/>
      <c r="G430" s="10"/>
      <c r="H430" s="10"/>
      <c r="I430" s="10"/>
    </row>
    <row r="431" spans="3:9" ht="12">
      <c r="C431" s="11"/>
      <c r="D431" s="10"/>
      <c r="E431" s="11"/>
      <c r="F431" s="11"/>
      <c r="G431" s="10"/>
      <c r="H431" s="10"/>
      <c r="I431" s="10"/>
    </row>
    <row r="432" spans="3:9" ht="12">
      <c r="C432" s="11"/>
      <c r="D432" s="10"/>
      <c r="E432" s="11"/>
      <c r="F432" s="11"/>
      <c r="G432" s="10"/>
      <c r="H432" s="10"/>
      <c r="I432" s="10"/>
    </row>
    <row r="433" spans="3:9" ht="12">
      <c r="C433" s="11"/>
      <c r="D433" s="10"/>
      <c r="E433" s="11"/>
      <c r="F433" s="11"/>
      <c r="G433" s="10"/>
      <c r="H433" s="10"/>
      <c r="I433" s="10"/>
    </row>
    <row r="434" spans="3:9" ht="12">
      <c r="C434" s="11"/>
      <c r="D434" s="10"/>
      <c r="E434" s="11"/>
      <c r="F434" s="11"/>
      <c r="G434" s="10"/>
      <c r="H434" s="10"/>
      <c r="I434" s="10"/>
    </row>
    <row r="435" spans="3:9" ht="12">
      <c r="C435" s="11"/>
      <c r="D435" s="10"/>
      <c r="E435" s="11"/>
      <c r="F435" s="11"/>
      <c r="G435" s="10"/>
      <c r="H435" s="10"/>
      <c r="I435" s="10"/>
    </row>
    <row r="436" spans="3:9" ht="12">
      <c r="C436" s="11"/>
      <c r="D436" s="10"/>
      <c r="E436" s="11"/>
      <c r="F436" s="11"/>
      <c r="G436" s="10"/>
      <c r="H436" s="10"/>
      <c r="I436" s="10"/>
    </row>
    <row r="437" spans="3:9" ht="12">
      <c r="C437" s="11"/>
      <c r="D437" s="10"/>
      <c r="E437" s="11"/>
      <c r="F437" s="11"/>
      <c r="G437" s="10"/>
      <c r="H437" s="10"/>
      <c r="I437" s="10"/>
    </row>
    <row r="438" spans="3:9" ht="12">
      <c r="C438" s="11"/>
      <c r="D438" s="10"/>
      <c r="E438" s="11"/>
      <c r="F438" s="11"/>
      <c r="G438" s="10"/>
      <c r="H438" s="10"/>
      <c r="I438" s="10"/>
    </row>
  </sheetData>
  <mergeCells count="5">
    <mergeCell ref="G8:I8"/>
    <mergeCell ref="C8:E8"/>
    <mergeCell ref="G7:I7"/>
    <mergeCell ref="A58:I58"/>
    <mergeCell ref="C7:E7"/>
  </mergeCells>
  <printOptions horizontalCentered="1"/>
  <pageMargins left="0.5" right="0.5" top="1" bottom="1" header="0.5" footer="0.5"/>
  <pageSetup fitToHeight="1" fitToWidth="1" horizontalDpi="600" verticalDpi="6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7"/>
  <sheetViews>
    <sheetView workbookViewId="0" topLeftCell="A11">
      <selection activeCell="C27" sqref="C27"/>
    </sheetView>
  </sheetViews>
  <sheetFormatPr defaultColWidth="9.140625" defaultRowHeight="12.75"/>
  <cols>
    <col min="1" max="1" width="39.7109375" style="10" customWidth="1"/>
    <col min="2" max="2" width="7.28125" style="11" customWidth="1"/>
    <col min="3" max="3" width="12.7109375" style="20" customWidth="1"/>
    <col min="4" max="4" width="5.8515625" style="10" customWidth="1"/>
    <col min="5" max="5" width="13.8515625" style="20" customWidth="1"/>
    <col min="6" max="6" width="7.57421875" style="10" customWidth="1"/>
    <col min="7" max="7" width="0" style="10" hidden="1" customWidth="1"/>
    <col min="8" max="8" width="5.140625" style="10" hidden="1" customWidth="1"/>
    <col min="9" max="9" width="0" style="10" hidden="1" customWidth="1"/>
    <col min="10" max="16384" width="9.140625" style="10" customWidth="1"/>
  </cols>
  <sheetData>
    <row r="1" spans="1:4" ht="12">
      <c r="A1" s="6" t="s">
        <v>37</v>
      </c>
      <c r="B1" s="17"/>
      <c r="C1" s="18"/>
      <c r="D1" s="19"/>
    </row>
    <row r="3" spans="1:2" ht="12">
      <c r="A3" s="6" t="s">
        <v>108</v>
      </c>
      <c r="B3" s="17"/>
    </row>
    <row r="4" spans="1:2" ht="12">
      <c r="A4" s="6" t="s">
        <v>401</v>
      </c>
      <c r="B4" s="17"/>
    </row>
    <row r="5" spans="1:2" ht="12">
      <c r="A5" s="6"/>
      <c r="B5" s="17"/>
    </row>
    <row r="6" spans="3:5" ht="12">
      <c r="C6" s="21" t="s">
        <v>38</v>
      </c>
      <c r="D6" s="11"/>
      <c r="E6" s="21" t="s">
        <v>38</v>
      </c>
    </row>
    <row r="7" spans="3:5" ht="12">
      <c r="C7" s="21" t="s">
        <v>39</v>
      </c>
      <c r="D7" s="11"/>
      <c r="E7" s="21" t="s">
        <v>170</v>
      </c>
    </row>
    <row r="8" spans="3:5" ht="12">
      <c r="C8" s="21" t="s">
        <v>40</v>
      </c>
      <c r="D8" s="11"/>
      <c r="E8" s="21" t="s">
        <v>41</v>
      </c>
    </row>
    <row r="9" spans="3:5" ht="12">
      <c r="C9" s="21" t="s">
        <v>36</v>
      </c>
      <c r="D9" s="11"/>
      <c r="E9" s="21" t="s">
        <v>42</v>
      </c>
    </row>
    <row r="10" spans="3:5" ht="12">
      <c r="C10" s="21" t="str">
        <f>'Income Statement'!G14</f>
        <v>31/12/2006</v>
      </c>
      <c r="D10" s="11"/>
      <c r="E10" s="21" t="s">
        <v>287</v>
      </c>
    </row>
    <row r="11" spans="3:5" ht="12">
      <c r="C11" s="21" t="s">
        <v>94</v>
      </c>
      <c r="D11" s="11"/>
      <c r="E11" s="21" t="s">
        <v>43</v>
      </c>
    </row>
    <row r="12" spans="2:5" ht="12">
      <c r="B12" s="12" t="s">
        <v>97</v>
      </c>
      <c r="C12" s="21" t="s">
        <v>35</v>
      </c>
      <c r="D12" s="11"/>
      <c r="E12" s="21" t="s">
        <v>35</v>
      </c>
    </row>
    <row r="13" spans="2:5" ht="12">
      <c r="B13" s="12"/>
      <c r="C13" s="21"/>
      <c r="D13" s="11"/>
      <c r="E13" s="21" t="s">
        <v>321</v>
      </c>
    </row>
    <row r="14" spans="1:5" ht="12">
      <c r="A14" s="10" t="s">
        <v>269</v>
      </c>
      <c r="B14" s="12"/>
      <c r="C14" s="21"/>
      <c r="D14" s="11"/>
      <c r="E14" s="21"/>
    </row>
    <row r="15" spans="2:5" ht="12">
      <c r="B15" s="12"/>
      <c r="C15" s="21"/>
      <c r="D15" s="11"/>
      <c r="E15" s="21"/>
    </row>
    <row r="16" ht="12">
      <c r="A16" s="10" t="s">
        <v>270</v>
      </c>
    </row>
    <row r="17" spans="1:5" ht="12">
      <c r="A17" s="10" t="s">
        <v>267</v>
      </c>
      <c r="B17" s="11" t="s">
        <v>19</v>
      </c>
      <c r="C17" s="21">
        <v>7917</v>
      </c>
      <c r="E17" s="20">
        <v>7034</v>
      </c>
    </row>
    <row r="18" spans="1:5" ht="12">
      <c r="A18" s="10" t="s">
        <v>320</v>
      </c>
      <c r="B18" s="11" t="s">
        <v>19</v>
      </c>
      <c r="C18" s="21">
        <v>13940</v>
      </c>
      <c r="E18" s="20">
        <v>14063</v>
      </c>
    </row>
    <row r="19" spans="1:5" ht="12">
      <c r="A19" s="10" t="s">
        <v>318</v>
      </c>
      <c r="B19" s="11" t="s">
        <v>20</v>
      </c>
      <c r="C19" s="21">
        <v>114</v>
      </c>
      <c r="E19" s="20">
        <v>114</v>
      </c>
    </row>
    <row r="20" spans="1:5" ht="12">
      <c r="A20" s="10" t="s">
        <v>268</v>
      </c>
      <c r="C20" s="21">
        <v>0</v>
      </c>
      <c r="E20" s="20">
        <v>0</v>
      </c>
    </row>
    <row r="21" spans="1:5" ht="12">
      <c r="A21" s="10" t="s">
        <v>300</v>
      </c>
      <c r="C21" s="21">
        <v>27</v>
      </c>
      <c r="E21" s="20">
        <v>27</v>
      </c>
    </row>
    <row r="22" spans="3:5" ht="12">
      <c r="C22" s="89">
        <f>SUM(C17:C21)</f>
        <v>21998</v>
      </c>
      <c r="E22" s="22">
        <f>SUM(E17:E21)</f>
        <v>21238</v>
      </c>
    </row>
    <row r="23" ht="12">
      <c r="C23" s="21"/>
    </row>
    <row r="24" spans="1:3" ht="12">
      <c r="A24" s="10" t="s">
        <v>44</v>
      </c>
      <c r="C24" s="21"/>
    </row>
    <row r="25" spans="1:5" ht="12">
      <c r="A25" s="10" t="s">
        <v>315</v>
      </c>
      <c r="C25" s="21">
        <v>38299</v>
      </c>
      <c r="E25" s="20">
        <v>29537</v>
      </c>
    </row>
    <row r="26" spans="1:5" ht="12">
      <c r="A26" s="10" t="s">
        <v>176</v>
      </c>
      <c r="C26" s="21">
        <v>39491</v>
      </c>
      <c r="E26" s="20">
        <v>20087</v>
      </c>
    </row>
    <row r="27" spans="1:5" ht="12">
      <c r="A27" s="10" t="s">
        <v>149</v>
      </c>
      <c r="C27" s="21">
        <v>387</v>
      </c>
      <c r="E27" s="20">
        <v>225</v>
      </c>
    </row>
    <row r="28" spans="1:5" ht="12">
      <c r="A28" s="10" t="s">
        <v>316</v>
      </c>
      <c r="C28" s="21">
        <v>3366</v>
      </c>
      <c r="E28" s="20">
        <v>2276</v>
      </c>
    </row>
    <row r="29" spans="3:5" ht="12">
      <c r="C29" s="89">
        <f>SUM(C25:C28)</f>
        <v>81543</v>
      </c>
      <c r="E29" s="22">
        <f>SUM(E25:E28)</f>
        <v>52125</v>
      </c>
    </row>
    <row r="30" spans="1:3" ht="12">
      <c r="A30" s="10" t="s">
        <v>45</v>
      </c>
      <c r="C30" s="21"/>
    </row>
    <row r="31" spans="1:5" ht="12">
      <c r="A31" s="10" t="s">
        <v>177</v>
      </c>
      <c r="C31" s="21">
        <v>23963</v>
      </c>
      <c r="E31" s="20">
        <v>11692</v>
      </c>
    </row>
    <row r="32" spans="1:5" ht="12">
      <c r="A32" s="10" t="s">
        <v>75</v>
      </c>
      <c r="C32" s="21">
        <v>2860</v>
      </c>
      <c r="E32" s="20">
        <v>203</v>
      </c>
    </row>
    <row r="33" spans="1:5" ht="12">
      <c r="A33" s="10" t="s">
        <v>46</v>
      </c>
      <c r="B33" s="11" t="s">
        <v>21</v>
      </c>
      <c r="C33" s="21">
        <v>45030</v>
      </c>
      <c r="E33" s="20">
        <v>37623</v>
      </c>
    </row>
    <row r="34" spans="3:5" ht="12">
      <c r="C34" s="89">
        <f>SUM(C31:C33)</f>
        <v>71853</v>
      </c>
      <c r="E34" s="22">
        <f>SUM(E31:E33)</f>
        <v>49518</v>
      </c>
    </row>
    <row r="35" ht="12">
      <c r="C35" s="21"/>
    </row>
    <row r="36" spans="1:5" ht="12">
      <c r="A36" s="10" t="s">
        <v>261</v>
      </c>
      <c r="C36" s="89">
        <f>C29-C34</f>
        <v>9690</v>
      </c>
      <c r="E36" s="22">
        <f>E29-E34</f>
        <v>2607</v>
      </c>
    </row>
    <row r="37" ht="12">
      <c r="C37" s="21"/>
    </row>
    <row r="38" spans="3:5" ht="12.75" thickBot="1">
      <c r="C38" s="90">
        <f>C22+C36</f>
        <v>31688</v>
      </c>
      <c r="E38" s="23">
        <f>E22+E36</f>
        <v>23845</v>
      </c>
    </row>
    <row r="39" spans="1:3" ht="12">
      <c r="A39" s="10" t="s">
        <v>47</v>
      </c>
      <c r="C39" s="21"/>
    </row>
    <row r="40" ht="12">
      <c r="C40" s="21"/>
    </row>
    <row r="41" spans="1:3" ht="12">
      <c r="A41" s="10" t="s">
        <v>272</v>
      </c>
      <c r="C41" s="21"/>
    </row>
    <row r="42" spans="1:3" ht="12">
      <c r="A42" s="10" t="s">
        <v>271</v>
      </c>
      <c r="C42" s="21"/>
    </row>
    <row r="43" spans="1:5" ht="12">
      <c r="A43" s="10" t="s">
        <v>273</v>
      </c>
      <c r="C43" s="21">
        <v>20753</v>
      </c>
      <c r="E43" s="20">
        <v>20753</v>
      </c>
    </row>
    <row r="44" spans="1:5" ht="12">
      <c r="A44" s="10" t="s">
        <v>317</v>
      </c>
      <c r="C44" s="21">
        <v>1222</v>
      </c>
      <c r="E44" s="20">
        <v>1222</v>
      </c>
    </row>
    <row r="45" spans="1:5" ht="12">
      <c r="A45" s="10" t="s">
        <v>304</v>
      </c>
      <c r="C45" s="21">
        <v>-54</v>
      </c>
      <c r="E45" s="20">
        <v>-54</v>
      </c>
    </row>
    <row r="46" spans="1:5" ht="12">
      <c r="A46" s="10" t="s">
        <v>305</v>
      </c>
      <c r="C46" s="21">
        <v>0</v>
      </c>
      <c r="E46" s="20">
        <v>0</v>
      </c>
    </row>
    <row r="47" spans="1:5" ht="12">
      <c r="A47" s="10" t="s">
        <v>274</v>
      </c>
      <c r="C47" s="48">
        <f>E47+'Income Statement'!G39</f>
        <v>5546</v>
      </c>
      <c r="E47" s="24">
        <v>-3327</v>
      </c>
    </row>
    <row r="48" spans="3:5" ht="12">
      <c r="C48" s="21">
        <f>SUM(C43:C47)</f>
        <v>27467</v>
      </c>
      <c r="E48" s="20">
        <f>SUM(E43:E47)</f>
        <v>18594</v>
      </c>
    </row>
    <row r="49" spans="1:5" ht="12">
      <c r="A49" s="10" t="s">
        <v>275</v>
      </c>
      <c r="C49" s="48">
        <v>1025</v>
      </c>
      <c r="E49" s="24">
        <v>990</v>
      </c>
    </row>
    <row r="50" spans="3:5" ht="12">
      <c r="C50" s="89">
        <f>SUM(C48:C49)</f>
        <v>28492</v>
      </c>
      <c r="E50" s="22">
        <f>SUM(E48:E49)</f>
        <v>19584</v>
      </c>
    </row>
    <row r="51" ht="12">
      <c r="C51" s="21"/>
    </row>
    <row r="52" spans="1:3" ht="12">
      <c r="A52" s="10" t="s">
        <v>276</v>
      </c>
      <c r="C52" s="21"/>
    </row>
    <row r="53" spans="1:5" ht="12">
      <c r="A53" s="10" t="s">
        <v>277</v>
      </c>
      <c r="B53" s="11" t="s">
        <v>21</v>
      </c>
      <c r="C53" s="21">
        <v>2905</v>
      </c>
      <c r="E53" s="20">
        <v>3970</v>
      </c>
    </row>
    <row r="54" spans="1:5" ht="12">
      <c r="A54" s="10" t="s">
        <v>278</v>
      </c>
      <c r="C54" s="21">
        <v>291</v>
      </c>
      <c r="E54" s="20">
        <v>291</v>
      </c>
    </row>
    <row r="55" spans="3:9" ht="12">
      <c r="C55" s="89">
        <f>SUM(C53:C54)</f>
        <v>3196</v>
      </c>
      <c r="E55" s="22">
        <f>SUM(E53:E54)</f>
        <v>4261</v>
      </c>
      <c r="G55" s="25"/>
      <c r="H55" s="25"/>
      <c r="I55" s="25"/>
    </row>
    <row r="56" spans="3:9" ht="12">
      <c r="C56" s="21"/>
      <c r="G56" s="25"/>
      <c r="H56" s="25"/>
      <c r="I56" s="25"/>
    </row>
    <row r="57" spans="3:12" ht="12.75" thickBot="1">
      <c r="C57" s="90">
        <f>C50+C55</f>
        <v>31688</v>
      </c>
      <c r="E57" s="23">
        <f>E50+E55</f>
        <v>23845</v>
      </c>
      <c r="G57" s="25">
        <f>C38-C57</f>
        <v>0</v>
      </c>
      <c r="H57" s="25"/>
      <c r="I57" s="25">
        <f>E38-E57</f>
        <v>0</v>
      </c>
      <c r="K57" s="10">
        <f>C38-C57</f>
        <v>0</v>
      </c>
      <c r="L57" s="10">
        <f>E38-E57</f>
        <v>0</v>
      </c>
    </row>
    <row r="58" spans="3:9" ht="12">
      <c r="C58" s="21"/>
      <c r="G58" s="25"/>
      <c r="H58" s="25"/>
      <c r="I58" s="25"/>
    </row>
    <row r="59" ht="12">
      <c r="C59" s="21"/>
    </row>
    <row r="60" spans="1:5" ht="12.75" thickBot="1">
      <c r="A60" s="10" t="s">
        <v>286</v>
      </c>
      <c r="C60" s="87">
        <v>1.32</v>
      </c>
      <c r="D60" s="25" t="s">
        <v>73</v>
      </c>
      <c r="E60" s="51">
        <v>0.9</v>
      </c>
    </row>
    <row r="61" spans="3:5" ht="12">
      <c r="C61" s="18"/>
      <c r="E61" s="18"/>
    </row>
    <row r="62" spans="3:5" ht="12">
      <c r="C62" s="91"/>
      <c r="E62" s="18"/>
    </row>
    <row r="65" spans="1:5" ht="12">
      <c r="A65" s="130" t="s">
        <v>95</v>
      </c>
      <c r="B65" s="130"/>
      <c r="C65" s="130"/>
      <c r="D65" s="130"/>
      <c r="E65" s="130"/>
    </row>
    <row r="70" ht="12">
      <c r="A70" s="11"/>
    </row>
    <row r="71" ht="12">
      <c r="A71" s="11"/>
    </row>
    <row r="72" ht="12">
      <c r="A72" s="11"/>
    </row>
    <row r="73" ht="12">
      <c r="A73" s="11"/>
    </row>
    <row r="74" ht="12">
      <c r="A74" s="11"/>
    </row>
    <row r="75" ht="12">
      <c r="A75" s="11"/>
    </row>
    <row r="76" ht="12">
      <c r="A76" s="11"/>
    </row>
    <row r="77" ht="12">
      <c r="A77" s="11"/>
    </row>
  </sheetData>
  <mergeCells count="1">
    <mergeCell ref="A65:E65"/>
  </mergeCells>
  <printOptions horizontalCentered="1"/>
  <pageMargins left="0.5" right="0.5" top="1" bottom="1" header="0.5" footer="0.5"/>
  <pageSetup fitToHeight="1" fitToWidth="1"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2"/>
  <sheetViews>
    <sheetView workbookViewId="0" topLeftCell="A1">
      <selection activeCell="A10" sqref="A10"/>
    </sheetView>
  </sheetViews>
  <sheetFormatPr defaultColWidth="9.140625" defaultRowHeight="12.75"/>
  <cols>
    <col min="1" max="3" width="9.140625" style="28" customWidth="1"/>
    <col min="4" max="4" width="4.140625" style="28" customWidth="1"/>
    <col min="5" max="5" width="1.421875" style="28" customWidth="1"/>
    <col min="6" max="6" width="10.140625" style="39" customWidth="1"/>
    <col min="7" max="7" width="1.7109375" style="26" customWidth="1"/>
    <col min="8" max="8" width="8.140625" style="39" customWidth="1"/>
    <col min="9" max="9" width="1.7109375" style="26" customWidth="1"/>
    <col min="10" max="10" width="6.28125" style="26" customWidth="1"/>
    <col min="11" max="11" width="1.7109375" style="26" customWidth="1"/>
    <col min="12" max="12" width="8.421875" style="39" customWidth="1"/>
    <col min="13" max="13" width="2.140625" style="26" customWidth="1"/>
    <col min="14" max="14" width="12.7109375" style="39" customWidth="1"/>
    <col min="15" max="15" width="1.7109375" style="26" customWidth="1"/>
    <col min="16" max="16" width="8.140625" style="26" customWidth="1"/>
    <col min="17" max="17" width="1.7109375" style="26" customWidth="1"/>
    <col min="18" max="18" width="10.421875" style="39" bestFit="1" customWidth="1"/>
    <col min="19" max="16384" width="9.140625" style="28" customWidth="1"/>
  </cols>
  <sheetData>
    <row r="1" ht="12">
      <c r="A1" s="35" t="str">
        <f>'Balance Sheet'!A1</f>
        <v>TEO GUAN LEE CORPORATION BHD ( COMPANY NUMBER 283710-A)</v>
      </c>
    </row>
    <row r="3" ht="12">
      <c r="A3" s="35" t="s">
        <v>109</v>
      </c>
    </row>
    <row r="4" ht="12">
      <c r="A4" s="35" t="str">
        <f>'Income Statement'!A5</f>
        <v>FOR THE QUARTER ENDED  31 DECEMBER 2006</v>
      </c>
    </row>
    <row r="8" spans="6:18" ht="12">
      <c r="F8" s="132" t="s">
        <v>285</v>
      </c>
      <c r="G8" s="133"/>
      <c r="H8" s="133"/>
      <c r="I8" s="133"/>
      <c r="J8" s="133"/>
      <c r="K8" s="133"/>
      <c r="L8" s="133"/>
      <c r="M8" s="133"/>
      <c r="N8" s="134"/>
      <c r="P8" s="76"/>
      <c r="R8" s="79"/>
    </row>
    <row r="9" spans="6:18" ht="12">
      <c r="F9" s="71"/>
      <c r="G9" s="20"/>
      <c r="H9" s="20"/>
      <c r="I9" s="20"/>
      <c r="J9" s="20"/>
      <c r="K9" s="20"/>
      <c r="L9" s="20"/>
      <c r="M9" s="20"/>
      <c r="N9" s="72"/>
      <c r="P9" s="77"/>
      <c r="R9" s="80"/>
    </row>
    <row r="10" spans="6:18" ht="12">
      <c r="F10" s="71"/>
      <c r="G10" s="20"/>
      <c r="H10" s="20"/>
      <c r="I10" s="20"/>
      <c r="J10" s="20"/>
      <c r="K10" s="20"/>
      <c r="L10" s="20" t="s">
        <v>301</v>
      </c>
      <c r="M10" s="20"/>
      <c r="N10" s="72"/>
      <c r="P10" s="77"/>
      <c r="R10" s="80"/>
    </row>
    <row r="11" spans="6:18" ht="12">
      <c r="F11" s="71"/>
      <c r="G11" s="38"/>
      <c r="H11" s="20"/>
      <c r="I11" s="38"/>
      <c r="J11" s="20" t="s">
        <v>112</v>
      </c>
      <c r="K11" s="38"/>
      <c r="L11" s="20" t="s">
        <v>302</v>
      </c>
      <c r="M11" s="38"/>
      <c r="N11" s="72"/>
      <c r="O11" s="38"/>
      <c r="P11" s="77"/>
      <c r="Q11" s="38"/>
      <c r="R11" s="80"/>
    </row>
    <row r="12" spans="6:18" ht="12">
      <c r="F12" s="71"/>
      <c r="G12" s="38"/>
      <c r="H12" s="20" t="s">
        <v>112</v>
      </c>
      <c r="I12" s="20"/>
      <c r="J12" s="38" t="s">
        <v>303</v>
      </c>
      <c r="K12" s="20"/>
      <c r="L12" s="20" t="s">
        <v>138</v>
      </c>
      <c r="M12" s="38"/>
      <c r="N12" s="72" t="s">
        <v>284</v>
      </c>
      <c r="O12" s="38"/>
      <c r="P12" s="77" t="s">
        <v>282</v>
      </c>
      <c r="Q12" s="38"/>
      <c r="R12" s="80"/>
    </row>
    <row r="13" spans="6:18" ht="12">
      <c r="F13" s="71" t="s">
        <v>110</v>
      </c>
      <c r="G13" s="38"/>
      <c r="H13" s="20" t="s">
        <v>113</v>
      </c>
      <c r="I13" s="20"/>
      <c r="J13" s="20" t="s">
        <v>139</v>
      </c>
      <c r="K13" s="20"/>
      <c r="L13" s="20" t="s">
        <v>139</v>
      </c>
      <c r="M13" s="38"/>
      <c r="N13" s="72" t="s">
        <v>114</v>
      </c>
      <c r="O13" s="38"/>
      <c r="P13" s="77" t="s">
        <v>283</v>
      </c>
      <c r="Q13" s="38"/>
      <c r="R13" s="80" t="s">
        <v>115</v>
      </c>
    </row>
    <row r="14" spans="6:18" ht="12">
      <c r="F14" s="73" t="s">
        <v>35</v>
      </c>
      <c r="G14" s="74"/>
      <c r="H14" s="24" t="s">
        <v>35</v>
      </c>
      <c r="I14" s="74"/>
      <c r="J14" s="24" t="s">
        <v>35</v>
      </c>
      <c r="K14" s="74"/>
      <c r="L14" s="24" t="s">
        <v>35</v>
      </c>
      <c r="M14" s="74"/>
      <c r="N14" s="75" t="s">
        <v>35</v>
      </c>
      <c r="O14" s="38"/>
      <c r="P14" s="78" t="s">
        <v>35</v>
      </c>
      <c r="Q14" s="38"/>
      <c r="R14" s="78" t="s">
        <v>35</v>
      </c>
    </row>
    <row r="15" spans="7:17" ht="12">
      <c r="G15" s="38"/>
      <c r="I15" s="38"/>
      <c r="J15" s="38"/>
      <c r="K15" s="38"/>
      <c r="M15" s="38"/>
      <c r="O15" s="38"/>
      <c r="P15" s="38"/>
      <c r="Q15" s="38"/>
    </row>
    <row r="16" spans="1:18" ht="12">
      <c r="A16" s="28" t="s">
        <v>247</v>
      </c>
      <c r="F16" s="20">
        <v>20753</v>
      </c>
      <c r="G16" s="38"/>
      <c r="H16" s="20">
        <v>1222</v>
      </c>
      <c r="I16" s="20"/>
      <c r="J16" s="20">
        <v>0</v>
      </c>
      <c r="K16" s="20"/>
      <c r="L16" s="20">
        <v>0</v>
      </c>
      <c r="M16" s="20"/>
      <c r="N16" s="20">
        <v>-4060</v>
      </c>
      <c r="O16" s="20"/>
      <c r="P16" s="20">
        <v>938</v>
      </c>
      <c r="Q16" s="20"/>
      <c r="R16" s="39">
        <f>SUM(F16:P16)</f>
        <v>18853</v>
      </c>
    </row>
    <row r="17" spans="7:17" ht="12">
      <c r="G17" s="38"/>
      <c r="I17" s="38"/>
      <c r="J17" s="38"/>
      <c r="K17" s="38"/>
      <c r="M17" s="38"/>
      <c r="O17" s="38"/>
      <c r="P17" s="39"/>
      <c r="Q17" s="38"/>
    </row>
    <row r="18" spans="1:18" ht="12">
      <c r="A18" s="28" t="s">
        <v>140</v>
      </c>
      <c r="F18" s="39">
        <v>0</v>
      </c>
      <c r="G18" s="38"/>
      <c r="H18" s="39">
        <v>0</v>
      </c>
      <c r="I18" s="38"/>
      <c r="J18" s="39">
        <v>0</v>
      </c>
      <c r="K18" s="38"/>
      <c r="L18" s="39">
        <v>0</v>
      </c>
      <c r="M18" s="38"/>
      <c r="N18" s="39">
        <v>1322</v>
      </c>
      <c r="O18" s="38"/>
      <c r="P18" s="39">
        <v>58</v>
      </c>
      <c r="Q18" s="38"/>
      <c r="R18" s="39">
        <f>SUM(F18:P18)</f>
        <v>1380</v>
      </c>
    </row>
    <row r="19" spans="7:17" ht="12">
      <c r="G19" s="38"/>
      <c r="I19" s="38"/>
      <c r="J19" s="38"/>
      <c r="K19" s="38"/>
      <c r="M19" s="38"/>
      <c r="O19" s="38"/>
      <c r="P19" s="39"/>
      <c r="Q19" s="38"/>
    </row>
    <row r="20" spans="1:18" ht="12">
      <c r="A20" s="28" t="s">
        <v>248</v>
      </c>
      <c r="E20" s="10"/>
      <c r="F20" s="20">
        <f>SUM(F16:F19)</f>
        <v>20753</v>
      </c>
      <c r="G20" s="38"/>
      <c r="H20" s="20">
        <f>SUM(H16:H19)</f>
        <v>1222</v>
      </c>
      <c r="I20" s="38"/>
      <c r="J20" s="20">
        <f>SUM(J16:J19)</f>
        <v>0</v>
      </c>
      <c r="K20" s="38"/>
      <c r="L20" s="20">
        <f>SUM(L16:L19)</f>
        <v>0</v>
      </c>
      <c r="M20" s="38"/>
      <c r="N20" s="20">
        <f>SUM(N16:N19)</f>
        <v>-2738</v>
      </c>
      <c r="O20" s="38"/>
      <c r="P20" s="20">
        <f>SUM(P16:P19)</f>
        <v>996</v>
      </c>
      <c r="Q20" s="38"/>
      <c r="R20" s="20">
        <f>SUM(F20:P20)</f>
        <v>20233</v>
      </c>
    </row>
    <row r="21" spans="7:17" ht="12">
      <c r="G21" s="38"/>
      <c r="I21" s="38"/>
      <c r="J21" s="38"/>
      <c r="K21" s="38"/>
      <c r="M21" s="38"/>
      <c r="O21" s="38"/>
      <c r="P21" s="39"/>
      <c r="Q21" s="38"/>
    </row>
    <row r="22" spans="1:18" ht="12">
      <c r="A22" s="28" t="s">
        <v>140</v>
      </c>
      <c r="F22" s="39">
        <v>0</v>
      </c>
      <c r="G22" s="38"/>
      <c r="H22" s="39">
        <v>0</v>
      </c>
      <c r="I22" s="38"/>
      <c r="J22" s="39">
        <v>0</v>
      </c>
      <c r="K22" s="38"/>
      <c r="L22" s="39">
        <v>0</v>
      </c>
      <c r="M22" s="38"/>
      <c r="N22" s="39">
        <v>3646</v>
      </c>
      <c r="O22" s="38"/>
      <c r="P22" s="39">
        <v>17</v>
      </c>
      <c r="Q22" s="38"/>
      <c r="R22" s="39">
        <f>SUM(F22:P22)</f>
        <v>3663</v>
      </c>
    </row>
    <row r="23" spans="7:17" ht="12">
      <c r="G23" s="38"/>
      <c r="I23" s="38"/>
      <c r="J23" s="38"/>
      <c r="K23" s="38"/>
      <c r="M23" s="38"/>
      <c r="O23" s="38"/>
      <c r="P23" s="39"/>
      <c r="Q23" s="38"/>
    </row>
    <row r="24" spans="1:18" ht="12.75" thickBot="1">
      <c r="A24" s="28" t="s">
        <v>249</v>
      </c>
      <c r="F24" s="53">
        <f>F20+F22</f>
        <v>20753</v>
      </c>
      <c r="G24" s="94"/>
      <c r="H24" s="53">
        <f>H20+H22</f>
        <v>1222</v>
      </c>
      <c r="I24" s="94"/>
      <c r="J24" s="53">
        <f>J20+J22</f>
        <v>0</v>
      </c>
      <c r="K24" s="94"/>
      <c r="L24" s="53">
        <f>L20+L22</f>
        <v>0</v>
      </c>
      <c r="M24" s="94"/>
      <c r="N24" s="53">
        <f>N20+N22</f>
        <v>908</v>
      </c>
      <c r="O24" s="94"/>
      <c r="P24" s="53">
        <f>P20+P22</f>
        <v>1013</v>
      </c>
      <c r="Q24" s="94"/>
      <c r="R24" s="53">
        <f>SUM(F24:P24)</f>
        <v>23896</v>
      </c>
    </row>
    <row r="25" spans="6:18" ht="12.75" hidden="1" thickTop="1">
      <c r="F25" s="20"/>
      <c r="H25" s="20"/>
      <c r="L25" s="20"/>
      <c r="N25" s="20"/>
      <c r="P25" s="20"/>
      <c r="R25" s="20"/>
    </row>
    <row r="26" spans="1:18" ht="12" hidden="1">
      <c r="A26" s="28" t="s">
        <v>140</v>
      </c>
      <c r="F26" s="20">
        <v>0</v>
      </c>
      <c r="H26" s="20">
        <v>0</v>
      </c>
      <c r="J26" s="20">
        <v>0</v>
      </c>
      <c r="L26" s="20">
        <v>0</v>
      </c>
      <c r="N26" s="20">
        <v>-1410</v>
      </c>
      <c r="P26" s="20">
        <v>-14</v>
      </c>
      <c r="R26" s="39">
        <f>SUM(F26:P26)</f>
        <v>-1424</v>
      </c>
    </row>
    <row r="27" spans="6:16" ht="12" hidden="1">
      <c r="F27" s="20"/>
      <c r="H27" s="20"/>
      <c r="L27" s="20"/>
      <c r="N27" s="20"/>
      <c r="P27" s="20"/>
    </row>
    <row r="28" spans="1:18" ht="12" hidden="1">
      <c r="A28" s="28" t="s">
        <v>250</v>
      </c>
      <c r="F28" s="20">
        <f>F24+F26</f>
        <v>20753</v>
      </c>
      <c r="G28" s="38"/>
      <c r="H28" s="20">
        <f>H24+H26</f>
        <v>1222</v>
      </c>
      <c r="I28" s="38"/>
      <c r="J28" s="20">
        <f>J24+J26</f>
        <v>0</v>
      </c>
      <c r="K28" s="38"/>
      <c r="L28" s="20">
        <f>L24+L26</f>
        <v>0</v>
      </c>
      <c r="M28" s="38"/>
      <c r="N28" s="20">
        <f>N24+N26</f>
        <v>-502</v>
      </c>
      <c r="O28" s="38"/>
      <c r="P28" s="20">
        <f>P24+P26</f>
        <v>999</v>
      </c>
      <c r="Q28" s="38"/>
      <c r="R28" s="20">
        <f>SUM(F28:P28)</f>
        <v>22472</v>
      </c>
    </row>
    <row r="29" spans="6:14" ht="12" hidden="1">
      <c r="F29" s="20"/>
      <c r="H29" s="20"/>
      <c r="L29" s="20"/>
      <c r="N29" s="20"/>
    </row>
    <row r="30" spans="1:18" ht="12" hidden="1">
      <c r="A30" s="28" t="s">
        <v>140</v>
      </c>
      <c r="F30" s="20">
        <v>0</v>
      </c>
      <c r="H30" s="20">
        <v>0</v>
      </c>
      <c r="J30" s="20">
        <v>0</v>
      </c>
      <c r="L30" s="20">
        <v>-54</v>
      </c>
      <c r="N30" s="20">
        <v>-2825</v>
      </c>
      <c r="P30" s="39">
        <v>-9</v>
      </c>
      <c r="R30" s="20">
        <f>SUM(F30:P30)</f>
        <v>-2888</v>
      </c>
    </row>
    <row r="31" spans="6:18" ht="12" hidden="1">
      <c r="F31" s="20"/>
      <c r="G31" s="38"/>
      <c r="H31" s="20"/>
      <c r="I31" s="38"/>
      <c r="J31" s="38"/>
      <c r="K31" s="38"/>
      <c r="L31" s="20"/>
      <c r="M31" s="38"/>
      <c r="N31" s="20"/>
      <c r="O31" s="38"/>
      <c r="P31" s="20"/>
      <c r="Q31" s="38"/>
      <c r="R31" s="20"/>
    </row>
    <row r="32" spans="1:18" ht="12.75" hidden="1" thickBot="1">
      <c r="A32" s="28" t="s">
        <v>251</v>
      </c>
      <c r="F32" s="53">
        <f>F28+F30</f>
        <v>20753</v>
      </c>
      <c r="G32" s="38"/>
      <c r="H32" s="53">
        <f>H28+H30</f>
        <v>1222</v>
      </c>
      <c r="I32" s="38"/>
      <c r="J32" s="53">
        <f>J28+J30</f>
        <v>0</v>
      </c>
      <c r="K32" s="38"/>
      <c r="L32" s="53">
        <f>L28+L30</f>
        <v>-54</v>
      </c>
      <c r="M32" s="38"/>
      <c r="N32" s="53">
        <f>N28+N30</f>
        <v>-3327</v>
      </c>
      <c r="O32" s="38"/>
      <c r="P32" s="53">
        <f>P28+P30</f>
        <v>990</v>
      </c>
      <c r="Q32" s="38"/>
      <c r="R32" s="53">
        <f>R28+R30</f>
        <v>19584</v>
      </c>
    </row>
    <row r="33" spans="6:18" ht="12.75" thickTop="1">
      <c r="F33" s="20"/>
      <c r="G33" s="38"/>
      <c r="H33" s="20"/>
      <c r="I33" s="38"/>
      <c r="J33" s="38"/>
      <c r="K33" s="38"/>
      <c r="L33" s="20"/>
      <c r="M33" s="38"/>
      <c r="N33" s="20"/>
      <c r="O33" s="38"/>
      <c r="P33" s="20"/>
      <c r="Q33" s="38"/>
      <c r="R33" s="20"/>
    </row>
    <row r="34" spans="1:18" s="35" customFormat="1" ht="12">
      <c r="A34" s="35" t="s">
        <v>295</v>
      </c>
      <c r="F34" s="21">
        <f>F32</f>
        <v>20753</v>
      </c>
      <c r="G34" s="43"/>
      <c r="H34" s="21">
        <f>H32</f>
        <v>1222</v>
      </c>
      <c r="I34" s="21"/>
      <c r="J34" s="21">
        <f>J32</f>
        <v>0</v>
      </c>
      <c r="K34" s="21"/>
      <c r="L34" s="21">
        <f>L32</f>
        <v>-54</v>
      </c>
      <c r="M34" s="21"/>
      <c r="N34" s="21">
        <f>N32</f>
        <v>-3327</v>
      </c>
      <c r="O34" s="21"/>
      <c r="P34" s="21">
        <f>P32</f>
        <v>990</v>
      </c>
      <c r="Q34" s="21"/>
      <c r="R34" s="46">
        <f>SUM(F34:P34)</f>
        <v>19584</v>
      </c>
    </row>
    <row r="35" spans="6:18" s="35" customFormat="1" ht="12">
      <c r="F35" s="46"/>
      <c r="G35" s="43"/>
      <c r="H35" s="46"/>
      <c r="I35" s="43"/>
      <c r="J35" s="43"/>
      <c r="K35" s="43"/>
      <c r="L35" s="46"/>
      <c r="M35" s="43"/>
      <c r="N35" s="46"/>
      <c r="O35" s="43"/>
      <c r="P35" s="46"/>
      <c r="Q35" s="43"/>
      <c r="R35" s="46"/>
    </row>
    <row r="36" spans="1:18" s="35" customFormat="1" ht="12">
      <c r="A36" s="35" t="s">
        <v>140</v>
      </c>
      <c r="F36" s="46">
        <v>0</v>
      </c>
      <c r="G36" s="43"/>
      <c r="H36" s="46">
        <v>0</v>
      </c>
      <c r="I36" s="43"/>
      <c r="J36" s="46">
        <v>0</v>
      </c>
      <c r="K36" s="43"/>
      <c r="L36" s="46">
        <v>0</v>
      </c>
      <c r="M36" s="43"/>
      <c r="N36" s="46">
        <v>3091</v>
      </c>
      <c r="O36" s="43"/>
      <c r="P36" s="46">
        <v>41</v>
      </c>
      <c r="Q36" s="43"/>
      <c r="R36" s="46">
        <f>SUM(F36:P36)</f>
        <v>3132</v>
      </c>
    </row>
    <row r="37" spans="6:18" s="35" customFormat="1" ht="12">
      <c r="F37" s="46"/>
      <c r="G37" s="43"/>
      <c r="H37" s="46"/>
      <c r="I37" s="43"/>
      <c r="J37" s="43"/>
      <c r="K37" s="43"/>
      <c r="L37" s="46"/>
      <c r="M37" s="43"/>
      <c r="N37" s="46"/>
      <c r="O37" s="43"/>
      <c r="P37" s="46"/>
      <c r="Q37" s="43"/>
      <c r="R37" s="46"/>
    </row>
    <row r="38" spans="1:19" s="35" customFormat="1" ht="12">
      <c r="A38" s="35" t="s">
        <v>296</v>
      </c>
      <c r="F38" s="21">
        <f>SUM(F34:F37)</f>
        <v>20753</v>
      </c>
      <c r="G38" s="43"/>
      <c r="H38" s="21">
        <f>SUM(H34:H37)</f>
        <v>1222</v>
      </c>
      <c r="I38" s="43"/>
      <c r="J38" s="21">
        <f>SUM(J34:J37)</f>
        <v>0</v>
      </c>
      <c r="K38" s="43"/>
      <c r="L38" s="21">
        <f>SUM(L34:L37)</f>
        <v>-54</v>
      </c>
      <c r="M38" s="43"/>
      <c r="N38" s="21">
        <f>SUM(N34:N37)</f>
        <v>-236</v>
      </c>
      <c r="O38" s="43"/>
      <c r="P38" s="21">
        <f>SUM(P34:P37)</f>
        <v>1031</v>
      </c>
      <c r="Q38" s="43"/>
      <c r="R38" s="21">
        <f>SUM(F38:P38)</f>
        <v>22716</v>
      </c>
      <c r="S38" s="34"/>
    </row>
    <row r="39" spans="6:18" s="35" customFormat="1" ht="12">
      <c r="F39" s="46"/>
      <c r="G39" s="43"/>
      <c r="H39" s="46"/>
      <c r="I39" s="43"/>
      <c r="J39" s="43"/>
      <c r="K39" s="43"/>
      <c r="L39" s="46"/>
      <c r="M39" s="43"/>
      <c r="N39" s="46"/>
      <c r="O39" s="43"/>
      <c r="P39" s="46"/>
      <c r="Q39" s="43"/>
      <c r="R39" s="46"/>
    </row>
    <row r="40" spans="1:18" s="35" customFormat="1" ht="12">
      <c r="A40" s="35" t="s">
        <v>140</v>
      </c>
      <c r="F40" s="46">
        <v>0</v>
      </c>
      <c r="G40" s="43"/>
      <c r="H40" s="46">
        <v>0</v>
      </c>
      <c r="I40" s="43"/>
      <c r="J40" s="43"/>
      <c r="K40" s="43"/>
      <c r="L40" s="46">
        <v>0</v>
      </c>
      <c r="M40" s="43"/>
      <c r="N40" s="46">
        <v>5782</v>
      </c>
      <c r="O40" s="43"/>
      <c r="P40" s="46">
        <v>-7</v>
      </c>
      <c r="Q40" s="43"/>
      <c r="R40" s="46">
        <f>SUM(F40:P40)</f>
        <v>5775</v>
      </c>
    </row>
    <row r="41" spans="6:18" s="35" customFormat="1" ht="12">
      <c r="F41" s="46"/>
      <c r="G41" s="43"/>
      <c r="H41" s="46"/>
      <c r="I41" s="43"/>
      <c r="J41" s="43"/>
      <c r="K41" s="43"/>
      <c r="L41" s="46"/>
      <c r="M41" s="43"/>
      <c r="N41" s="46"/>
      <c r="O41" s="43"/>
      <c r="P41" s="46"/>
      <c r="Q41" s="43"/>
      <c r="R41" s="46"/>
    </row>
    <row r="42" spans="1:18" s="35" customFormat="1" ht="12.75" thickBot="1">
      <c r="A42" s="35" t="s">
        <v>297</v>
      </c>
      <c r="F42" s="56">
        <f>F38+F40</f>
        <v>20753</v>
      </c>
      <c r="G42" s="95"/>
      <c r="H42" s="56">
        <f>H38+H40</f>
        <v>1222</v>
      </c>
      <c r="I42" s="95"/>
      <c r="J42" s="56">
        <f>J38+J40</f>
        <v>0</v>
      </c>
      <c r="K42" s="95"/>
      <c r="L42" s="56">
        <f>L38+L40</f>
        <v>-54</v>
      </c>
      <c r="M42" s="95"/>
      <c r="N42" s="56">
        <f>N38+N40</f>
        <v>5546</v>
      </c>
      <c r="O42" s="95"/>
      <c r="P42" s="56">
        <f>P38+P40</f>
        <v>1024</v>
      </c>
      <c r="Q42" s="95"/>
      <c r="R42" s="56">
        <f>SUM(F42:P42)</f>
        <v>28491</v>
      </c>
    </row>
    <row r="43" spans="6:18" s="35" customFormat="1" ht="12.75" thickTop="1">
      <c r="F43" s="21"/>
      <c r="G43" s="49"/>
      <c r="H43" s="21"/>
      <c r="I43" s="49"/>
      <c r="J43" s="49"/>
      <c r="K43" s="49"/>
      <c r="L43" s="21"/>
      <c r="M43" s="49"/>
      <c r="N43" s="21"/>
      <c r="O43" s="49"/>
      <c r="P43" s="21"/>
      <c r="Q43" s="49"/>
      <c r="R43" s="21"/>
    </row>
    <row r="44" spans="1:18" s="35" customFormat="1" ht="12" hidden="1">
      <c r="A44" s="35" t="s">
        <v>140</v>
      </c>
      <c r="F44" s="21">
        <v>0</v>
      </c>
      <c r="G44" s="49"/>
      <c r="H44" s="21">
        <v>0</v>
      </c>
      <c r="I44" s="49"/>
      <c r="J44" s="49"/>
      <c r="K44" s="49"/>
      <c r="L44" s="21">
        <v>0</v>
      </c>
      <c r="M44" s="49"/>
      <c r="N44" s="21">
        <v>0</v>
      </c>
      <c r="O44" s="49"/>
      <c r="P44" s="21">
        <v>0</v>
      </c>
      <c r="Q44" s="49"/>
      <c r="R44" s="46">
        <f>SUM(F44:P44)</f>
        <v>0</v>
      </c>
    </row>
    <row r="45" spans="6:18" s="35" customFormat="1" ht="12" hidden="1">
      <c r="F45" s="21"/>
      <c r="G45" s="49"/>
      <c r="H45" s="21"/>
      <c r="I45" s="49"/>
      <c r="J45" s="49"/>
      <c r="K45" s="49"/>
      <c r="L45" s="21"/>
      <c r="M45" s="49"/>
      <c r="N45" s="21"/>
      <c r="O45" s="49"/>
      <c r="P45" s="21"/>
      <c r="Q45" s="49"/>
      <c r="R45" s="46"/>
    </row>
    <row r="46" spans="1:18" s="35" customFormat="1" ht="12" hidden="1">
      <c r="A46" s="35" t="s">
        <v>298</v>
      </c>
      <c r="F46" s="21">
        <f>F42+F44</f>
        <v>20753</v>
      </c>
      <c r="G46" s="43"/>
      <c r="H46" s="21">
        <f>H42+H44</f>
        <v>1222</v>
      </c>
      <c r="I46" s="43"/>
      <c r="J46" s="21">
        <f>J42+J44</f>
        <v>0</v>
      </c>
      <c r="K46" s="43"/>
      <c r="L46" s="21">
        <f>L42+L44</f>
        <v>-54</v>
      </c>
      <c r="M46" s="43"/>
      <c r="N46" s="21">
        <f>N42+N44</f>
        <v>5546</v>
      </c>
      <c r="O46" s="43"/>
      <c r="P46" s="21">
        <f>P42+P44</f>
        <v>1024</v>
      </c>
      <c r="Q46" s="43"/>
      <c r="R46" s="21">
        <f>SUM(F46:P46)</f>
        <v>28491</v>
      </c>
    </row>
    <row r="47" spans="6:18" s="35" customFormat="1" ht="12" hidden="1">
      <c r="F47" s="21"/>
      <c r="G47" s="49"/>
      <c r="H47" s="21"/>
      <c r="I47" s="49"/>
      <c r="J47" s="49"/>
      <c r="K47" s="49"/>
      <c r="L47" s="21"/>
      <c r="M47" s="49"/>
      <c r="N47" s="21"/>
      <c r="O47" s="49"/>
      <c r="P47" s="49"/>
      <c r="Q47" s="49"/>
      <c r="R47" s="46"/>
    </row>
    <row r="48" spans="1:18" s="35" customFormat="1" ht="12" hidden="1">
      <c r="A48" s="35" t="s">
        <v>140</v>
      </c>
      <c r="F48" s="21">
        <v>0</v>
      </c>
      <c r="G48" s="49"/>
      <c r="H48" s="21">
        <v>0</v>
      </c>
      <c r="I48" s="49"/>
      <c r="J48" s="49"/>
      <c r="K48" s="49"/>
      <c r="L48" s="21">
        <v>0</v>
      </c>
      <c r="M48" s="49"/>
      <c r="N48" s="21">
        <v>0</v>
      </c>
      <c r="O48" s="49"/>
      <c r="P48" s="46">
        <v>0</v>
      </c>
      <c r="Q48" s="49"/>
      <c r="R48" s="21">
        <f>SUM(F48:P48)</f>
        <v>0</v>
      </c>
    </row>
    <row r="49" spans="6:18" s="35" customFormat="1" ht="12" hidden="1">
      <c r="F49" s="21"/>
      <c r="G49" s="49"/>
      <c r="H49" s="21"/>
      <c r="I49" s="49"/>
      <c r="J49" s="49"/>
      <c r="K49" s="49"/>
      <c r="L49" s="21"/>
      <c r="M49" s="49"/>
      <c r="N49" s="21"/>
      <c r="O49" s="49"/>
      <c r="P49" s="49"/>
      <c r="Q49" s="49"/>
      <c r="R49" s="21"/>
    </row>
    <row r="50" spans="1:18" s="35" customFormat="1" ht="12.75" hidden="1" thickBot="1">
      <c r="A50" s="35" t="s">
        <v>299</v>
      </c>
      <c r="F50" s="56">
        <f>F46+F48</f>
        <v>20753</v>
      </c>
      <c r="G50" s="49"/>
      <c r="H50" s="56">
        <f>H46+H48</f>
        <v>1222</v>
      </c>
      <c r="I50" s="49"/>
      <c r="J50" s="56">
        <f>J46+J48</f>
        <v>0</v>
      </c>
      <c r="K50" s="49"/>
      <c r="L50" s="56">
        <f>L46+L48</f>
        <v>-54</v>
      </c>
      <c r="M50" s="49"/>
      <c r="N50" s="56">
        <f>N46+N48</f>
        <v>5546</v>
      </c>
      <c r="O50" s="49"/>
      <c r="P50" s="56">
        <f>P46+P48</f>
        <v>1024</v>
      </c>
      <c r="Q50" s="49"/>
      <c r="R50" s="56">
        <f>R46+R48</f>
        <v>28491</v>
      </c>
    </row>
    <row r="51" spans="6:18" s="35" customFormat="1" ht="12">
      <c r="F51" s="46"/>
      <c r="G51" s="49"/>
      <c r="H51" s="46"/>
      <c r="I51" s="49"/>
      <c r="J51" s="49"/>
      <c r="K51" s="49"/>
      <c r="L51" s="46"/>
      <c r="M51" s="49"/>
      <c r="N51" s="46"/>
      <c r="O51" s="49"/>
      <c r="P51" s="49"/>
      <c r="Q51" s="49"/>
      <c r="R51" s="46"/>
    </row>
    <row r="57" spans="1:18" ht="12">
      <c r="A57" s="130" t="s">
        <v>95</v>
      </c>
      <c r="B57" s="130"/>
      <c r="C57" s="130"/>
      <c r="D57" s="130"/>
      <c r="E57" s="130"/>
      <c r="F57" s="130"/>
      <c r="G57" s="130"/>
      <c r="H57" s="130"/>
      <c r="I57" s="130"/>
      <c r="J57" s="130"/>
      <c r="K57" s="130"/>
      <c r="L57" s="130"/>
      <c r="M57" s="130"/>
      <c r="N57" s="130"/>
      <c r="O57" s="130"/>
      <c r="P57" s="130"/>
      <c r="Q57" s="130"/>
      <c r="R57" s="130"/>
    </row>
    <row r="62" spans="1:18" ht="12">
      <c r="A62" s="131"/>
      <c r="B62" s="131"/>
      <c r="C62" s="131"/>
      <c r="D62" s="131"/>
      <c r="E62" s="131"/>
      <c r="F62" s="131"/>
      <c r="G62" s="131"/>
      <c r="H62" s="131"/>
      <c r="I62" s="131"/>
      <c r="J62" s="131"/>
      <c r="K62" s="131"/>
      <c r="L62" s="131"/>
      <c r="M62" s="131"/>
      <c r="N62" s="131"/>
      <c r="O62" s="131"/>
      <c r="P62" s="131"/>
      <c r="Q62" s="131"/>
      <c r="R62" s="131"/>
    </row>
  </sheetData>
  <mergeCells count="3">
    <mergeCell ref="A62:R62"/>
    <mergeCell ref="A57:R57"/>
    <mergeCell ref="F8:N8"/>
  </mergeCells>
  <printOptions horizontalCentered="1"/>
  <pageMargins left="0.75" right="0.75" top="1" bottom="1" header="0.5" footer="0.5"/>
  <pageSetup fitToHeight="1" fitToWidth="1" horizontalDpi="600" verticalDpi="600" orientation="portrait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6"/>
  <sheetViews>
    <sheetView workbookViewId="0" topLeftCell="A1">
      <selection activeCell="I11" sqref="I11"/>
    </sheetView>
  </sheetViews>
  <sheetFormatPr defaultColWidth="9.140625" defaultRowHeight="12.75"/>
  <cols>
    <col min="1" max="1" width="3.00390625" style="26" customWidth="1"/>
    <col min="2" max="5" width="9.140625" style="26" customWidth="1"/>
    <col min="6" max="6" width="2.57421875" style="26" customWidth="1"/>
    <col min="7" max="7" width="10.7109375" style="26" customWidth="1"/>
    <col min="8" max="8" width="3.00390625" style="26" customWidth="1"/>
    <col min="9" max="9" width="10.421875" style="46" customWidth="1"/>
    <col min="10" max="10" width="3.57421875" style="26" customWidth="1"/>
    <col min="11" max="11" width="11.140625" style="39" customWidth="1"/>
    <col min="12" max="12" width="3.00390625" style="26" customWidth="1"/>
    <col min="13" max="13" width="9.140625" style="26" customWidth="1"/>
    <col min="14" max="14" width="13.00390625" style="26" customWidth="1"/>
    <col min="15" max="15" width="4.7109375" style="26" customWidth="1"/>
    <col min="16" max="16384" width="9.140625" style="26" customWidth="1"/>
  </cols>
  <sheetData>
    <row r="1" ht="12">
      <c r="A1" s="49" t="s">
        <v>37</v>
      </c>
    </row>
    <row r="3" ht="12">
      <c r="A3" s="49" t="s">
        <v>116</v>
      </c>
    </row>
    <row r="4" ht="12">
      <c r="A4" s="49" t="str">
        <f>'Income Statement'!A5</f>
        <v>FOR THE QUARTER ENDED  31 DECEMBER 2006</v>
      </c>
    </row>
    <row r="6" spans="7:11" ht="12">
      <c r="G6" s="49"/>
      <c r="H6" s="49"/>
      <c r="I6" s="50"/>
      <c r="J6" s="49"/>
      <c r="K6" s="50"/>
    </row>
    <row r="7" spans="7:11" ht="12">
      <c r="G7" s="49"/>
      <c r="H7" s="49"/>
      <c r="I7" s="46" t="s">
        <v>412</v>
      </c>
      <c r="J7" s="49"/>
      <c r="K7" s="39" t="str">
        <f>I7</f>
        <v>6 MONTHS</v>
      </c>
    </row>
    <row r="8" spans="7:11" ht="12">
      <c r="G8" s="49"/>
      <c r="H8" s="49"/>
      <c r="I8" s="46" t="s">
        <v>121</v>
      </c>
      <c r="J8" s="49"/>
      <c r="K8" s="39" t="s">
        <v>121</v>
      </c>
    </row>
    <row r="9" spans="7:11" ht="12">
      <c r="G9" s="49" t="s">
        <v>97</v>
      </c>
      <c r="H9" s="49"/>
      <c r="I9" s="46" t="str">
        <f>'Income Statement'!C14</f>
        <v>31/12/2006</v>
      </c>
      <c r="J9" s="49"/>
      <c r="K9" s="39" t="str">
        <f>'Income Statement'!E14</f>
        <v>31/12/2005</v>
      </c>
    </row>
    <row r="10" spans="7:11" ht="12">
      <c r="G10" s="49"/>
      <c r="H10" s="49"/>
      <c r="I10" s="46" t="s">
        <v>111</v>
      </c>
      <c r="J10" s="49"/>
      <c r="K10" s="39" t="s">
        <v>111</v>
      </c>
    </row>
    <row r="11" spans="7:11" ht="12">
      <c r="G11" s="49"/>
      <c r="H11" s="49"/>
      <c r="I11" s="46" t="s">
        <v>229</v>
      </c>
      <c r="J11" s="49"/>
      <c r="K11" s="39" t="s">
        <v>229</v>
      </c>
    </row>
    <row r="12" spans="7:11" ht="12">
      <c r="G12" s="49"/>
      <c r="H12" s="49"/>
      <c r="I12" s="46" t="s">
        <v>35</v>
      </c>
      <c r="J12" s="49"/>
      <c r="K12" s="39" t="s">
        <v>35</v>
      </c>
    </row>
    <row r="13" ht="12">
      <c r="A13" s="26" t="s">
        <v>117</v>
      </c>
    </row>
    <row r="14" spans="1:12" ht="12">
      <c r="A14" s="26" t="s">
        <v>167</v>
      </c>
      <c r="H14" s="63"/>
      <c r="I14" s="46">
        <f>'Income Statement'!G31</f>
        <v>11602</v>
      </c>
      <c r="K14" s="39">
        <v>6239</v>
      </c>
      <c r="L14" s="63"/>
    </row>
    <row r="15" spans="1:12" ht="12">
      <c r="A15" s="26" t="s">
        <v>118</v>
      </c>
      <c r="H15" s="63"/>
      <c r="L15" s="63"/>
    </row>
    <row r="16" spans="1:12" ht="12">
      <c r="A16" s="26" t="s">
        <v>126</v>
      </c>
      <c r="H16" s="63"/>
      <c r="L16" s="63"/>
    </row>
    <row r="17" spans="2:12" ht="12">
      <c r="B17" s="26" t="s">
        <v>171</v>
      </c>
      <c r="H17" s="63"/>
      <c r="I17" s="46">
        <v>0</v>
      </c>
      <c r="K17" s="39">
        <v>83</v>
      </c>
      <c r="L17" s="63"/>
    </row>
    <row r="18" spans="2:12" ht="12">
      <c r="B18" s="26" t="s">
        <v>227</v>
      </c>
      <c r="H18" s="63"/>
      <c r="I18" s="46">
        <v>75</v>
      </c>
      <c r="K18" s="39">
        <v>0</v>
      </c>
      <c r="L18" s="63"/>
    </row>
    <row r="19" spans="2:12" ht="12">
      <c r="B19" s="26" t="s">
        <v>257</v>
      </c>
      <c r="H19" s="63"/>
      <c r="L19" s="63"/>
    </row>
    <row r="20" spans="2:12" ht="12">
      <c r="B20" s="26" t="s">
        <v>28</v>
      </c>
      <c r="H20" s="63"/>
      <c r="I20" s="46">
        <v>495</v>
      </c>
      <c r="K20" s="39">
        <v>515</v>
      </c>
      <c r="L20" s="63"/>
    </row>
    <row r="21" spans="2:12" ht="12" hidden="1">
      <c r="B21" s="26" t="s">
        <v>242</v>
      </c>
      <c r="H21" s="63"/>
      <c r="L21" s="63"/>
    </row>
    <row r="22" spans="2:12" ht="12">
      <c r="B22" s="26" t="s">
        <v>241</v>
      </c>
      <c r="H22" s="63"/>
      <c r="L22" s="63"/>
    </row>
    <row r="23" spans="2:12" ht="12" hidden="1">
      <c r="B23" s="26" t="s">
        <v>245</v>
      </c>
      <c r="H23" s="63"/>
      <c r="L23" s="63"/>
    </row>
    <row r="24" spans="2:12" ht="12" hidden="1">
      <c r="B24" s="26" t="s">
        <v>223</v>
      </c>
      <c r="H24" s="63"/>
      <c r="L24" s="63"/>
    </row>
    <row r="25" spans="2:12" ht="12">
      <c r="B25" s="26" t="s">
        <v>224</v>
      </c>
      <c r="H25" s="63"/>
      <c r="K25" s="39">
        <v>-9</v>
      </c>
      <c r="L25" s="63"/>
    </row>
    <row r="26" spans="2:12" ht="12" hidden="1">
      <c r="B26" s="26" t="s">
        <v>288</v>
      </c>
      <c r="H26" s="63"/>
      <c r="L26" s="63"/>
    </row>
    <row r="27" spans="2:12" ht="12">
      <c r="B27" s="26" t="s">
        <v>239</v>
      </c>
      <c r="H27" s="63"/>
      <c r="K27" s="39">
        <v>20</v>
      </c>
      <c r="L27" s="63"/>
    </row>
    <row r="28" spans="2:12" ht="12" hidden="1">
      <c r="B28" s="26" t="s">
        <v>289</v>
      </c>
      <c r="H28" s="63"/>
      <c r="L28" s="63"/>
    </row>
    <row r="29" spans="2:12" ht="12" hidden="1">
      <c r="B29" s="26" t="s">
        <v>172</v>
      </c>
      <c r="H29" s="63"/>
      <c r="L29" s="63"/>
    </row>
    <row r="30" spans="2:12" ht="12" hidden="1">
      <c r="B30" s="26" t="s">
        <v>120</v>
      </c>
      <c r="H30" s="63"/>
      <c r="L30" s="63"/>
    </row>
    <row r="31" spans="1:12" ht="12">
      <c r="A31" s="26" t="s">
        <v>127</v>
      </c>
      <c r="H31" s="63"/>
      <c r="L31" s="63"/>
    </row>
    <row r="32" spans="2:12" ht="12">
      <c r="B32" s="26" t="s">
        <v>119</v>
      </c>
      <c r="H32" s="63"/>
      <c r="I32" s="46">
        <v>1319</v>
      </c>
      <c r="K32" s="39">
        <v>1368</v>
      </c>
      <c r="L32" s="63"/>
    </row>
    <row r="33" spans="2:12" ht="12" hidden="1">
      <c r="B33" s="26" t="s">
        <v>244</v>
      </c>
      <c r="H33" s="63"/>
      <c r="K33" s="20"/>
      <c r="L33" s="63"/>
    </row>
    <row r="34" spans="2:12" ht="12">
      <c r="B34" s="26" t="s">
        <v>243</v>
      </c>
      <c r="H34" s="63"/>
      <c r="I34" s="48"/>
      <c r="K34" s="24"/>
      <c r="L34" s="63"/>
    </row>
    <row r="35" spans="1:12" ht="12">
      <c r="A35" s="26" t="s">
        <v>173</v>
      </c>
      <c r="H35" s="63"/>
      <c r="I35" s="46">
        <f>SUM(I14:I34)</f>
        <v>13491</v>
      </c>
      <c r="K35" s="39">
        <f>SUM(K14:K34)</f>
        <v>8216</v>
      </c>
      <c r="L35" s="63"/>
    </row>
    <row r="36" spans="2:12" ht="12">
      <c r="B36" s="26" t="s">
        <v>143</v>
      </c>
      <c r="H36" s="63"/>
      <c r="I36" s="46">
        <f>-8761</f>
        <v>-8761</v>
      </c>
      <c r="K36" s="39">
        <v>-6529</v>
      </c>
      <c r="L36" s="63"/>
    </row>
    <row r="37" spans="2:12" ht="12">
      <c r="B37" s="26" t="s">
        <v>144</v>
      </c>
      <c r="H37" s="63"/>
      <c r="I37" s="46">
        <f>-19403-75</f>
        <v>-19478</v>
      </c>
      <c r="K37" s="39">
        <v>-18292</v>
      </c>
      <c r="L37" s="63"/>
    </row>
    <row r="38" spans="2:12" ht="12">
      <c r="B38" s="26" t="s">
        <v>145</v>
      </c>
      <c r="H38" s="63"/>
      <c r="I38" s="48">
        <v>12271</v>
      </c>
      <c r="K38" s="24">
        <v>14733</v>
      </c>
      <c r="L38" s="63"/>
    </row>
    <row r="39" spans="1:12" ht="12">
      <c r="A39" s="26" t="s">
        <v>122</v>
      </c>
      <c r="H39" s="63"/>
      <c r="I39" s="46">
        <f>SUM(I35:I38)</f>
        <v>-2477</v>
      </c>
      <c r="K39" s="39">
        <f>SUM(K35:K38)</f>
        <v>-1872</v>
      </c>
      <c r="L39" s="63"/>
    </row>
    <row r="40" spans="2:12" ht="12">
      <c r="B40" s="26" t="s">
        <v>290</v>
      </c>
      <c r="H40" s="63"/>
      <c r="L40" s="63"/>
    </row>
    <row r="41" spans="2:12" ht="12">
      <c r="B41" s="26" t="s">
        <v>123</v>
      </c>
      <c r="H41" s="63"/>
      <c r="I41" s="46">
        <f>-I32</f>
        <v>-1319</v>
      </c>
      <c r="K41" s="39">
        <v>-1368</v>
      </c>
      <c r="L41" s="63"/>
    </row>
    <row r="42" spans="2:12" ht="12">
      <c r="B42" s="26" t="s">
        <v>291</v>
      </c>
      <c r="H42" s="63"/>
      <c r="I42" s="46">
        <v>0</v>
      </c>
      <c r="K42" s="39">
        <v>212</v>
      </c>
      <c r="L42" s="63"/>
    </row>
    <row r="43" spans="2:12" ht="12">
      <c r="B43" s="26" t="s">
        <v>292</v>
      </c>
      <c r="H43" s="63"/>
      <c r="I43" s="46">
        <v>-200</v>
      </c>
      <c r="K43" s="39">
        <v>0</v>
      </c>
      <c r="L43" s="63"/>
    </row>
    <row r="44" spans="1:12" ht="12">
      <c r="A44" s="26" t="s">
        <v>124</v>
      </c>
      <c r="H44" s="63"/>
      <c r="I44" s="89">
        <f>SUM(I39:I43)</f>
        <v>-3996</v>
      </c>
      <c r="K44" s="22">
        <f>SUM(K39:K43)</f>
        <v>-3028</v>
      </c>
      <c r="L44" s="63"/>
    </row>
    <row r="45" spans="1:12" ht="12">
      <c r="A45" s="26" t="s">
        <v>125</v>
      </c>
      <c r="H45" s="63"/>
      <c r="L45" s="63"/>
    </row>
    <row r="46" spans="1:12" ht="12" hidden="1">
      <c r="A46" s="26" t="s">
        <v>128</v>
      </c>
      <c r="H46" s="63"/>
      <c r="L46" s="63"/>
    </row>
    <row r="47" spans="2:12" ht="12" hidden="1">
      <c r="B47" s="26" t="s">
        <v>129</v>
      </c>
      <c r="H47" s="63"/>
      <c r="L47" s="63"/>
    </row>
    <row r="48" spans="1:12" ht="12">
      <c r="A48" s="26" t="s">
        <v>130</v>
      </c>
      <c r="H48" s="63"/>
      <c r="L48" s="63"/>
    </row>
    <row r="49" spans="2:12" ht="12">
      <c r="B49" s="26" t="s">
        <v>131</v>
      </c>
      <c r="H49" s="63"/>
      <c r="K49" s="39">
        <v>53</v>
      </c>
      <c r="L49" s="63"/>
    </row>
    <row r="50" spans="2:12" ht="12" hidden="1">
      <c r="B50" s="26" t="s">
        <v>225</v>
      </c>
      <c r="H50" s="63"/>
      <c r="L50" s="63"/>
    </row>
    <row r="51" spans="2:12" ht="12">
      <c r="B51" s="26" t="s">
        <v>174</v>
      </c>
      <c r="H51" s="63"/>
      <c r="I51" s="46">
        <f>-1255</f>
        <v>-1255</v>
      </c>
      <c r="K51" s="39">
        <v>-768</v>
      </c>
      <c r="L51" s="63"/>
    </row>
    <row r="52" spans="1:12" ht="12">
      <c r="A52" s="26" t="s">
        <v>132</v>
      </c>
      <c r="H52" s="63"/>
      <c r="I52" s="89">
        <f>SUM(I46:I51)</f>
        <v>-1255</v>
      </c>
      <c r="K52" s="22">
        <f>SUM(K46:K51)</f>
        <v>-715</v>
      </c>
      <c r="L52" s="63"/>
    </row>
    <row r="53" spans="1:12" ht="12">
      <c r="A53" s="26" t="s">
        <v>133</v>
      </c>
      <c r="H53" s="63"/>
      <c r="L53" s="63"/>
    </row>
    <row r="54" spans="2:12" ht="12">
      <c r="B54" s="26" t="s">
        <v>293</v>
      </c>
      <c r="H54" s="63"/>
      <c r="L54" s="63"/>
    </row>
    <row r="55" spans="2:12" ht="12">
      <c r="B55" s="26" t="s">
        <v>246</v>
      </c>
      <c r="H55" s="63"/>
      <c r="L55" s="63"/>
    </row>
    <row r="56" spans="2:14" ht="12">
      <c r="B56" s="26" t="s">
        <v>134</v>
      </c>
      <c r="H56" s="63"/>
      <c r="I56" s="46">
        <v>6973</v>
      </c>
      <c r="K56" s="39">
        <v>1809</v>
      </c>
      <c r="L56" s="63"/>
      <c r="N56" s="47"/>
    </row>
    <row r="57" spans="8:14" ht="12">
      <c r="H57" s="63"/>
      <c r="I57" s="89">
        <f>SUM(I54:I56)</f>
        <v>6973</v>
      </c>
      <c r="K57" s="22">
        <f>SUM(K54:K56)</f>
        <v>1809</v>
      </c>
      <c r="L57" s="63"/>
      <c r="N57" s="47"/>
    </row>
    <row r="58" spans="8:14" ht="12">
      <c r="H58" s="63"/>
      <c r="L58" s="63"/>
      <c r="N58" s="47"/>
    </row>
    <row r="59" spans="1:16" ht="12">
      <c r="A59" s="26" t="s">
        <v>142</v>
      </c>
      <c r="H59" s="63"/>
      <c r="I59" s="92">
        <f>I65-I62</f>
        <v>1722</v>
      </c>
      <c r="J59" s="38"/>
      <c r="K59" s="79">
        <f>K44+K52+K57</f>
        <v>-1934</v>
      </c>
      <c r="L59" s="63"/>
      <c r="N59" s="61">
        <f>I44+I52+I57-I59</f>
        <v>0</v>
      </c>
      <c r="P59" s="47">
        <f>K44+K52+K57-K59</f>
        <v>0</v>
      </c>
    </row>
    <row r="60" spans="1:12" ht="12">
      <c r="A60" s="26" t="s">
        <v>135</v>
      </c>
      <c r="H60" s="63"/>
      <c r="I60" s="93"/>
      <c r="J60" s="38"/>
      <c r="K60" s="78"/>
      <c r="L60" s="63"/>
    </row>
    <row r="61" spans="8:12" ht="12">
      <c r="H61" s="63"/>
      <c r="L61" s="63"/>
    </row>
    <row r="62" spans="1:12" ht="12">
      <c r="A62" s="26" t="s">
        <v>136</v>
      </c>
      <c r="H62" s="63"/>
      <c r="I62" s="92">
        <v>-815</v>
      </c>
      <c r="K62" s="79">
        <v>-69</v>
      </c>
      <c r="L62" s="63"/>
    </row>
    <row r="63" spans="1:12" ht="12">
      <c r="A63" s="26" t="s">
        <v>135</v>
      </c>
      <c r="H63" s="63"/>
      <c r="I63" s="93"/>
      <c r="K63" s="78"/>
      <c r="L63" s="63"/>
    </row>
    <row r="64" spans="8:12" ht="12">
      <c r="H64" s="63"/>
      <c r="L64" s="63"/>
    </row>
    <row r="65" spans="1:12" ht="12.75" thickBot="1">
      <c r="A65" s="26" t="s">
        <v>137</v>
      </c>
      <c r="H65" s="63"/>
      <c r="I65" s="90">
        <f>I70</f>
        <v>907</v>
      </c>
      <c r="K65" s="23">
        <f>K59+K60+K62+K63</f>
        <v>-2003</v>
      </c>
      <c r="L65" s="63"/>
    </row>
    <row r="66" spans="8:12" ht="12">
      <c r="H66" s="63"/>
      <c r="L66" s="63"/>
    </row>
    <row r="67" spans="1:12" ht="12">
      <c r="A67" s="26" t="s">
        <v>233</v>
      </c>
      <c r="H67" s="63"/>
      <c r="I67" s="49"/>
      <c r="L67" s="63"/>
    </row>
    <row r="68" spans="1:12" ht="12">
      <c r="A68" s="26" t="s">
        <v>234</v>
      </c>
      <c r="H68" s="63"/>
      <c r="I68" s="46">
        <v>3366</v>
      </c>
      <c r="K68" s="39">
        <v>1170</v>
      </c>
      <c r="L68" s="63"/>
    </row>
    <row r="69" spans="1:12" ht="12">
      <c r="A69" s="26" t="s">
        <v>235</v>
      </c>
      <c r="H69" s="63"/>
      <c r="I69" s="46">
        <v>-2459</v>
      </c>
      <c r="K69" s="39">
        <v>-3173</v>
      </c>
      <c r="L69" s="63"/>
    </row>
    <row r="70" spans="1:12" ht="12.75" thickBot="1">
      <c r="A70" s="26" t="s">
        <v>137</v>
      </c>
      <c r="H70" s="63"/>
      <c r="I70" s="56">
        <f>SUM(I68:I69)</f>
        <v>907</v>
      </c>
      <c r="K70" s="53">
        <f>SUM(K68:K69)</f>
        <v>-2003</v>
      </c>
      <c r="L70" s="63"/>
    </row>
    <row r="71" spans="8:12" ht="12.75" thickTop="1">
      <c r="H71" s="63"/>
      <c r="I71" s="21"/>
      <c r="K71" s="20"/>
      <c r="L71" s="63"/>
    </row>
    <row r="72" spans="8:12" ht="12">
      <c r="H72" s="63"/>
      <c r="I72" s="21"/>
      <c r="K72" s="20"/>
      <c r="L72" s="63"/>
    </row>
    <row r="73" spans="8:12" ht="12">
      <c r="H73" s="63"/>
      <c r="I73" s="21"/>
      <c r="K73" s="20"/>
      <c r="L73" s="63"/>
    </row>
    <row r="74" spans="8:12" ht="12">
      <c r="H74" s="63"/>
      <c r="I74" s="21"/>
      <c r="K74" s="20"/>
      <c r="L74" s="63"/>
    </row>
    <row r="76" spans="1:12" ht="12">
      <c r="A76" s="135" t="s">
        <v>95</v>
      </c>
      <c r="B76" s="135"/>
      <c r="C76" s="135"/>
      <c r="D76" s="135"/>
      <c r="E76" s="135"/>
      <c r="F76" s="135"/>
      <c r="G76" s="135"/>
      <c r="H76" s="135"/>
      <c r="I76" s="135"/>
      <c r="J76" s="135"/>
      <c r="K76" s="135"/>
      <c r="L76" s="135"/>
    </row>
  </sheetData>
  <mergeCells count="1">
    <mergeCell ref="A76:L76"/>
  </mergeCells>
  <printOptions horizontalCentered="1"/>
  <pageMargins left="0.75" right="0.75" top="1" bottom="1" header="0.5" footer="0.5"/>
  <pageSetup fitToHeight="1" fitToWidth="1" horizontalDpi="600" verticalDpi="600" orientation="portrait" paperSize="9" scale="8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X191"/>
  <sheetViews>
    <sheetView workbookViewId="0" topLeftCell="A274">
      <selection activeCell="L48" sqref="L48"/>
    </sheetView>
  </sheetViews>
  <sheetFormatPr defaultColWidth="9.140625" defaultRowHeight="12.75"/>
  <cols>
    <col min="1" max="1" width="3.421875" style="32" customWidth="1"/>
    <col min="2" max="4" width="9.140625" style="28" customWidth="1"/>
    <col min="5" max="5" width="1.421875" style="28" customWidth="1"/>
    <col min="6" max="6" width="9.140625" style="28" customWidth="1"/>
    <col min="7" max="7" width="1.421875" style="28" customWidth="1"/>
    <col min="8" max="8" width="9.421875" style="28" customWidth="1"/>
    <col min="9" max="9" width="1.57421875" style="28" customWidth="1"/>
    <col min="10" max="10" width="11.00390625" style="28" customWidth="1"/>
    <col min="11" max="11" width="1.8515625" style="28" customWidth="1"/>
    <col min="12" max="12" width="10.00390625" style="28" customWidth="1"/>
    <col min="13" max="14" width="7.28125" style="28" customWidth="1"/>
    <col min="15" max="15" width="9.140625" style="28" customWidth="1"/>
    <col min="16" max="16" width="12.57421875" style="28" customWidth="1"/>
    <col min="17" max="16384" width="9.140625" style="28" customWidth="1"/>
  </cols>
  <sheetData>
    <row r="1" spans="1:8" ht="12">
      <c r="A1" s="27" t="s">
        <v>49</v>
      </c>
      <c r="C1" s="6"/>
      <c r="D1" s="10"/>
      <c r="E1" s="10"/>
      <c r="F1" s="29"/>
      <c r="G1" s="10"/>
      <c r="H1" s="10"/>
    </row>
    <row r="2" spans="1:8" ht="12">
      <c r="A2" s="30"/>
      <c r="C2" s="10"/>
      <c r="D2" s="10"/>
      <c r="E2" s="10"/>
      <c r="F2" s="10"/>
      <c r="G2" s="10"/>
      <c r="H2" s="10"/>
    </row>
    <row r="3" spans="1:8" ht="12">
      <c r="A3" s="31" t="s">
        <v>204</v>
      </c>
      <c r="C3" s="6"/>
      <c r="D3" s="10"/>
      <c r="E3" s="10"/>
      <c r="F3" s="10"/>
      <c r="G3" s="10"/>
      <c r="H3" s="10"/>
    </row>
    <row r="4" spans="2:8" ht="12">
      <c r="B4" s="31" t="str">
        <f>'Income Statement'!A5</f>
        <v>FOR THE QUARTER ENDED  31 DECEMBER 2006</v>
      </c>
      <c r="C4" s="6"/>
      <c r="D4" s="10"/>
      <c r="E4" s="10"/>
      <c r="F4" s="10"/>
      <c r="G4" s="10"/>
      <c r="H4" s="10"/>
    </row>
    <row r="5" spans="1:8" ht="12">
      <c r="A5" s="31"/>
      <c r="C5" s="6"/>
      <c r="D5" s="10"/>
      <c r="E5" s="10"/>
      <c r="F5" s="10"/>
      <c r="G5" s="10"/>
      <c r="H5" s="10"/>
    </row>
    <row r="6" spans="2:8" ht="12">
      <c r="B6" s="10"/>
      <c r="C6" s="10"/>
      <c r="D6" s="10"/>
      <c r="E6" s="10"/>
      <c r="F6" s="10"/>
      <c r="G6" s="10"/>
      <c r="H6" s="10"/>
    </row>
    <row r="7" spans="1:8" s="35" customFormat="1" ht="12">
      <c r="A7" s="33">
        <v>1</v>
      </c>
      <c r="B7" s="34" t="s">
        <v>146</v>
      </c>
      <c r="C7" s="34"/>
      <c r="D7" s="34"/>
      <c r="E7" s="34"/>
      <c r="F7" s="34"/>
      <c r="G7" s="34"/>
      <c r="H7" s="34"/>
    </row>
    <row r="8" spans="2:8" ht="12">
      <c r="B8" s="10"/>
      <c r="C8" s="10"/>
      <c r="D8" s="10"/>
      <c r="E8" s="10"/>
      <c r="F8" s="10"/>
      <c r="G8" s="10"/>
      <c r="H8" s="10"/>
    </row>
    <row r="9" spans="2:8" ht="12">
      <c r="B9" s="10" t="s">
        <v>322</v>
      </c>
      <c r="C9" s="10"/>
      <c r="D9" s="10"/>
      <c r="E9" s="10"/>
      <c r="F9" s="10"/>
      <c r="G9" s="10"/>
      <c r="H9" s="10"/>
    </row>
    <row r="10" spans="2:8" ht="12">
      <c r="B10" s="10" t="s">
        <v>332</v>
      </c>
      <c r="C10" s="10"/>
      <c r="D10" s="10"/>
      <c r="E10" s="10"/>
      <c r="F10" s="10"/>
      <c r="G10" s="10"/>
      <c r="H10" s="10"/>
    </row>
    <row r="11" spans="2:8" ht="12">
      <c r="B11" s="10" t="s">
        <v>331</v>
      </c>
      <c r="C11" s="10"/>
      <c r="D11" s="10"/>
      <c r="E11" s="10"/>
      <c r="F11" s="10"/>
      <c r="G11" s="10"/>
      <c r="H11" s="10"/>
    </row>
    <row r="12" spans="2:8" ht="12">
      <c r="B12" s="10"/>
      <c r="C12" s="10"/>
      <c r="D12" s="10"/>
      <c r="E12" s="10"/>
      <c r="F12" s="10"/>
      <c r="G12" s="10"/>
      <c r="H12" s="10"/>
    </row>
    <row r="13" spans="2:8" ht="12">
      <c r="B13" s="10" t="s">
        <v>323</v>
      </c>
      <c r="C13" s="10"/>
      <c r="D13" s="10"/>
      <c r="E13" s="10"/>
      <c r="F13" s="10"/>
      <c r="G13" s="10"/>
      <c r="H13" s="10"/>
    </row>
    <row r="14" spans="2:8" ht="12">
      <c r="B14" s="10" t="s">
        <v>324</v>
      </c>
      <c r="C14" s="10"/>
      <c r="D14" s="10"/>
      <c r="E14" s="10"/>
      <c r="F14" s="10"/>
      <c r="G14" s="10"/>
      <c r="H14" s="10"/>
    </row>
    <row r="15" spans="2:8" ht="12">
      <c r="B15" s="10" t="s">
        <v>325</v>
      </c>
      <c r="C15" s="10"/>
      <c r="D15" s="10"/>
      <c r="E15" s="10"/>
      <c r="F15" s="10"/>
      <c r="G15" s="10"/>
      <c r="H15" s="10"/>
    </row>
    <row r="16" spans="2:8" ht="12">
      <c r="B16" s="10" t="s">
        <v>326</v>
      </c>
      <c r="C16" s="10"/>
      <c r="D16" s="10"/>
      <c r="E16" s="10"/>
      <c r="F16" s="10"/>
      <c r="G16" s="10"/>
      <c r="H16" s="10"/>
    </row>
    <row r="17" spans="2:8" ht="12">
      <c r="B17" s="10" t="s">
        <v>327</v>
      </c>
      <c r="C17" s="10"/>
      <c r="D17" s="10"/>
      <c r="E17" s="10"/>
      <c r="F17" s="10"/>
      <c r="G17" s="10"/>
      <c r="H17" s="10"/>
    </row>
    <row r="18" spans="2:8" ht="12">
      <c r="B18" s="10"/>
      <c r="C18" s="10"/>
      <c r="D18" s="10"/>
      <c r="E18" s="10"/>
      <c r="F18" s="10"/>
      <c r="G18" s="10"/>
      <c r="H18" s="10"/>
    </row>
    <row r="19" spans="2:8" ht="12">
      <c r="B19" s="10" t="s">
        <v>306</v>
      </c>
      <c r="C19" s="10"/>
      <c r="D19" s="10"/>
      <c r="E19" s="10"/>
      <c r="F19" s="10"/>
      <c r="G19" s="10"/>
      <c r="H19" s="10"/>
    </row>
    <row r="20" spans="2:8" ht="12">
      <c r="B20" s="10" t="s">
        <v>307</v>
      </c>
      <c r="C20" s="10"/>
      <c r="D20" s="10"/>
      <c r="E20" s="10"/>
      <c r="F20" s="10"/>
      <c r="G20" s="10"/>
      <c r="H20" s="10"/>
    </row>
    <row r="21" spans="2:8" ht="12">
      <c r="B21" s="10"/>
      <c r="C21" s="10"/>
      <c r="D21" s="10"/>
      <c r="E21" s="10"/>
      <c r="F21" s="10"/>
      <c r="G21" s="10"/>
      <c r="H21" s="10"/>
    </row>
    <row r="22" spans="2:8" ht="12">
      <c r="B22" s="10"/>
      <c r="C22" s="10"/>
      <c r="D22" s="10"/>
      <c r="E22" s="10"/>
      <c r="F22" s="10"/>
      <c r="G22" s="10"/>
      <c r="H22" s="10"/>
    </row>
    <row r="23" spans="2:8" ht="12">
      <c r="B23" s="10"/>
      <c r="C23" s="10"/>
      <c r="D23" s="10"/>
      <c r="E23" s="10"/>
      <c r="F23" s="10"/>
      <c r="G23" s="10"/>
      <c r="H23" s="10"/>
    </row>
    <row r="24" spans="1:8" ht="12">
      <c r="A24" s="33">
        <f>A7+1</f>
        <v>2</v>
      </c>
      <c r="B24" s="34" t="s">
        <v>328</v>
      </c>
      <c r="C24" s="10"/>
      <c r="D24" s="10"/>
      <c r="E24" s="10"/>
      <c r="F24" s="10"/>
      <c r="G24" s="10"/>
      <c r="H24" s="10"/>
    </row>
    <row r="25" spans="2:8" ht="12">
      <c r="B25" s="10"/>
      <c r="C25" s="10"/>
      <c r="D25" s="10"/>
      <c r="E25" s="10"/>
      <c r="F25" s="10"/>
      <c r="G25" s="10"/>
      <c r="H25" s="10"/>
    </row>
    <row r="26" spans="2:8" ht="12">
      <c r="B26" s="10" t="s">
        <v>329</v>
      </c>
      <c r="C26" s="10"/>
      <c r="D26" s="10"/>
      <c r="E26" s="10"/>
      <c r="F26" s="10"/>
      <c r="G26" s="10"/>
      <c r="H26" s="10"/>
    </row>
    <row r="27" spans="2:8" ht="12">
      <c r="B27" s="10" t="s">
        <v>330</v>
      </c>
      <c r="C27" s="10"/>
      <c r="D27" s="10"/>
      <c r="E27" s="10"/>
      <c r="F27" s="10"/>
      <c r="G27" s="10"/>
      <c r="H27" s="10"/>
    </row>
    <row r="28" spans="2:8" ht="12">
      <c r="B28" s="10" t="s">
        <v>333</v>
      </c>
      <c r="C28" s="10"/>
      <c r="D28" s="10"/>
      <c r="E28" s="10"/>
      <c r="F28" s="10"/>
      <c r="G28" s="10"/>
      <c r="H28" s="10"/>
    </row>
    <row r="29" spans="2:8" ht="12">
      <c r="B29" s="10" t="s">
        <v>334</v>
      </c>
      <c r="C29" s="10"/>
      <c r="D29" s="10"/>
      <c r="E29" s="10"/>
      <c r="F29" s="10"/>
      <c r="G29" s="10"/>
      <c r="H29" s="10"/>
    </row>
    <row r="30" spans="2:8" ht="12">
      <c r="B30" s="10"/>
      <c r="C30" s="10"/>
      <c r="D30" s="10"/>
      <c r="E30" s="10"/>
      <c r="F30" s="10"/>
      <c r="G30" s="10"/>
      <c r="H30" s="10"/>
    </row>
    <row r="31" spans="2:8" ht="12">
      <c r="B31" s="10" t="s">
        <v>335</v>
      </c>
      <c r="C31" s="10" t="s">
        <v>352</v>
      </c>
      <c r="D31" s="10"/>
      <c r="E31" s="10"/>
      <c r="F31" s="10"/>
      <c r="G31" s="10"/>
      <c r="H31" s="10"/>
    </row>
    <row r="32" spans="2:8" ht="12">
      <c r="B32" s="10" t="s">
        <v>336</v>
      </c>
      <c r="C32" s="10" t="s">
        <v>353</v>
      </c>
      <c r="D32" s="10"/>
      <c r="E32" s="10"/>
      <c r="F32" s="10"/>
      <c r="G32" s="10"/>
      <c r="H32" s="10"/>
    </row>
    <row r="33" spans="2:8" ht="12">
      <c r="B33" s="10" t="s">
        <v>337</v>
      </c>
      <c r="C33" s="10" t="s">
        <v>354</v>
      </c>
      <c r="D33" s="10"/>
      <c r="E33" s="10"/>
      <c r="F33" s="10"/>
      <c r="G33" s="10"/>
      <c r="H33" s="10"/>
    </row>
    <row r="34" spans="2:8" ht="12">
      <c r="B34" s="10" t="s">
        <v>338</v>
      </c>
      <c r="C34" s="10" t="s">
        <v>355</v>
      </c>
      <c r="D34" s="10"/>
      <c r="E34" s="10"/>
      <c r="F34" s="10"/>
      <c r="G34" s="10"/>
      <c r="H34" s="10"/>
    </row>
    <row r="35" spans="2:8" ht="12">
      <c r="B35" s="10" t="s">
        <v>339</v>
      </c>
      <c r="C35" s="10" t="s">
        <v>315</v>
      </c>
      <c r="D35" s="10"/>
      <c r="E35" s="10"/>
      <c r="F35" s="10"/>
      <c r="G35" s="10"/>
      <c r="H35" s="10"/>
    </row>
    <row r="36" spans="2:8" ht="12">
      <c r="B36" s="10" t="s">
        <v>340</v>
      </c>
      <c r="C36" s="10" t="s">
        <v>356</v>
      </c>
      <c r="D36" s="10"/>
      <c r="E36" s="10"/>
      <c r="F36" s="10"/>
      <c r="G36" s="10"/>
      <c r="H36" s="10"/>
    </row>
    <row r="37" spans="2:8" ht="12">
      <c r="B37" s="10" t="s">
        <v>341</v>
      </c>
      <c r="C37" s="10" t="s">
        <v>357</v>
      </c>
      <c r="D37" s="10"/>
      <c r="E37" s="10"/>
      <c r="F37" s="10"/>
      <c r="G37" s="10"/>
      <c r="H37" s="10"/>
    </row>
    <row r="38" spans="2:8" ht="12">
      <c r="B38" s="10" t="s">
        <v>342</v>
      </c>
      <c r="C38" s="10" t="s">
        <v>358</v>
      </c>
      <c r="D38" s="10"/>
      <c r="E38" s="10"/>
      <c r="F38" s="10"/>
      <c r="G38" s="10"/>
      <c r="H38" s="10"/>
    </row>
    <row r="39" spans="2:8" ht="12">
      <c r="B39" s="10" t="s">
        <v>343</v>
      </c>
      <c r="C39" s="10" t="s">
        <v>359</v>
      </c>
      <c r="D39" s="10"/>
      <c r="E39" s="10"/>
      <c r="F39" s="10"/>
      <c r="G39" s="10"/>
      <c r="H39" s="10"/>
    </row>
    <row r="40" spans="2:8" ht="12">
      <c r="B40" s="10" t="s">
        <v>344</v>
      </c>
      <c r="C40" s="10" t="s">
        <v>22</v>
      </c>
      <c r="D40" s="10"/>
      <c r="E40" s="10"/>
      <c r="F40" s="10"/>
      <c r="G40" s="10"/>
      <c r="H40" s="10"/>
    </row>
    <row r="41" spans="2:8" ht="12">
      <c r="B41" s="10" t="s">
        <v>345</v>
      </c>
      <c r="C41" s="10" t="s">
        <v>360</v>
      </c>
      <c r="D41" s="10"/>
      <c r="E41" s="10"/>
      <c r="F41" s="10"/>
      <c r="G41" s="10"/>
      <c r="H41" s="10"/>
    </row>
    <row r="42" spans="2:8" ht="12">
      <c r="B42" s="10" t="s">
        <v>346</v>
      </c>
      <c r="C42" s="10" t="s">
        <v>361</v>
      </c>
      <c r="D42" s="10"/>
      <c r="E42" s="10"/>
      <c r="F42" s="10"/>
      <c r="G42" s="10"/>
      <c r="H42" s="10"/>
    </row>
    <row r="43" spans="2:8" ht="12">
      <c r="B43" s="10" t="s">
        <v>347</v>
      </c>
      <c r="C43" s="10" t="s">
        <v>362</v>
      </c>
      <c r="D43" s="10"/>
      <c r="E43" s="10"/>
      <c r="F43" s="10"/>
      <c r="G43" s="10"/>
      <c r="H43" s="10"/>
    </row>
    <row r="44" spans="2:8" ht="12">
      <c r="B44" s="10" t="s">
        <v>348</v>
      </c>
      <c r="C44" s="10" t="s">
        <v>442</v>
      </c>
      <c r="D44" s="10"/>
      <c r="E44" s="10"/>
      <c r="F44" s="10"/>
      <c r="G44" s="10"/>
      <c r="H44" s="10"/>
    </row>
    <row r="45" spans="2:8" ht="12">
      <c r="B45" s="10" t="s">
        <v>349</v>
      </c>
      <c r="C45" s="10" t="s">
        <v>363</v>
      </c>
      <c r="D45" s="10"/>
      <c r="E45" s="10"/>
      <c r="F45" s="10"/>
      <c r="G45" s="10"/>
      <c r="H45" s="10"/>
    </row>
    <row r="46" spans="2:8" ht="12">
      <c r="B46" s="10" t="s">
        <v>350</v>
      </c>
      <c r="C46" s="10" t="s">
        <v>364</v>
      </c>
      <c r="D46" s="10"/>
      <c r="E46" s="10"/>
      <c r="F46" s="10"/>
      <c r="G46" s="10"/>
      <c r="H46" s="10"/>
    </row>
    <row r="47" spans="2:8" ht="12">
      <c r="B47" s="10" t="s">
        <v>351</v>
      </c>
      <c r="C47" s="10" t="s">
        <v>365</v>
      </c>
      <c r="D47" s="10"/>
      <c r="E47" s="10"/>
      <c r="F47" s="10"/>
      <c r="G47" s="10"/>
      <c r="H47" s="10"/>
    </row>
    <row r="48" spans="2:8" ht="12">
      <c r="B48" s="10"/>
      <c r="C48" s="10"/>
      <c r="D48" s="10"/>
      <c r="E48" s="10"/>
      <c r="F48" s="10"/>
      <c r="G48" s="10"/>
      <c r="H48" s="10"/>
    </row>
    <row r="49" spans="2:8" ht="12">
      <c r="B49" s="10"/>
      <c r="C49" s="10"/>
      <c r="D49" s="10"/>
      <c r="E49" s="10"/>
      <c r="F49" s="10"/>
      <c r="G49" s="10"/>
      <c r="H49" s="10"/>
    </row>
    <row r="50" spans="2:8" ht="12">
      <c r="B50" s="10" t="s">
        <v>366</v>
      </c>
      <c r="C50" s="10"/>
      <c r="D50" s="10"/>
      <c r="E50" s="10"/>
      <c r="F50" s="10"/>
      <c r="G50" s="10"/>
      <c r="H50" s="10"/>
    </row>
    <row r="51" spans="2:8" ht="12">
      <c r="B51" s="10" t="s">
        <v>367</v>
      </c>
      <c r="C51" s="10"/>
      <c r="D51" s="10"/>
      <c r="E51" s="10"/>
      <c r="F51" s="10"/>
      <c r="G51" s="10"/>
      <c r="H51" s="10"/>
    </row>
    <row r="52" spans="2:8" ht="12">
      <c r="B52" s="10"/>
      <c r="C52" s="10"/>
      <c r="D52" s="10"/>
      <c r="E52" s="10"/>
      <c r="F52" s="10"/>
      <c r="G52" s="10"/>
      <c r="H52" s="10"/>
    </row>
    <row r="53" spans="2:8" ht="12">
      <c r="B53" s="10" t="s">
        <v>368</v>
      </c>
      <c r="C53" s="10"/>
      <c r="D53" s="10"/>
      <c r="E53" s="10"/>
      <c r="F53" s="10"/>
      <c r="G53" s="10"/>
      <c r="H53" s="10"/>
    </row>
    <row r="54" spans="2:8" ht="12">
      <c r="B54" s="10" t="s">
        <v>369</v>
      </c>
      <c r="C54" s="10"/>
      <c r="D54" s="10"/>
      <c r="E54" s="10"/>
      <c r="F54" s="10"/>
      <c r="G54" s="10"/>
      <c r="H54" s="10"/>
    </row>
    <row r="55" spans="2:8" ht="12">
      <c r="B55" s="10"/>
      <c r="C55" s="10"/>
      <c r="D55" s="10"/>
      <c r="E55" s="10"/>
      <c r="F55" s="10"/>
      <c r="G55" s="10"/>
      <c r="H55" s="10"/>
    </row>
    <row r="56" spans="2:8" ht="12">
      <c r="B56" s="10"/>
      <c r="C56" s="10"/>
      <c r="D56" s="10"/>
      <c r="E56" s="10"/>
      <c r="F56" s="10"/>
      <c r="G56" s="10"/>
      <c r="H56" s="10"/>
    </row>
    <row r="57" spans="2:8" ht="12">
      <c r="B57" s="10"/>
      <c r="C57" s="10"/>
      <c r="D57" s="10"/>
      <c r="E57" s="10"/>
      <c r="F57" s="10"/>
      <c r="G57" s="10"/>
      <c r="H57" s="10"/>
    </row>
    <row r="58" spans="2:8" ht="12">
      <c r="B58" s="10"/>
      <c r="C58" s="10"/>
      <c r="D58" s="10"/>
      <c r="E58" s="10"/>
      <c r="F58" s="10"/>
      <c r="G58" s="10"/>
      <c r="H58" s="10"/>
    </row>
    <row r="59" spans="2:8" ht="12">
      <c r="B59" s="10"/>
      <c r="C59" s="10"/>
      <c r="D59" s="10"/>
      <c r="E59" s="10"/>
      <c r="F59" s="10"/>
      <c r="G59" s="10"/>
      <c r="H59" s="10"/>
    </row>
    <row r="60" spans="2:8" ht="12">
      <c r="B60" s="10" t="s">
        <v>381</v>
      </c>
      <c r="C60" s="10"/>
      <c r="D60" s="10"/>
      <c r="E60" s="10"/>
      <c r="F60" s="10"/>
      <c r="G60" s="10"/>
      <c r="H60" s="10"/>
    </row>
    <row r="61" spans="2:8" ht="12">
      <c r="B61" s="10"/>
      <c r="C61" s="10"/>
      <c r="D61" s="10"/>
      <c r="E61" s="10"/>
      <c r="F61" s="10"/>
      <c r="G61" s="10"/>
      <c r="H61" s="10"/>
    </row>
    <row r="62" spans="2:8" ht="12">
      <c r="B62" s="10" t="s">
        <v>23</v>
      </c>
      <c r="C62" s="10"/>
      <c r="D62" s="10"/>
      <c r="E62" s="10"/>
      <c r="F62" s="10"/>
      <c r="G62" s="10"/>
      <c r="H62" s="10"/>
    </row>
    <row r="63" spans="2:8" ht="12">
      <c r="B63" s="10" t="s">
        <v>24</v>
      </c>
      <c r="C63" s="10"/>
      <c r="D63" s="10"/>
      <c r="E63" s="10"/>
      <c r="F63" s="10"/>
      <c r="G63" s="10"/>
      <c r="H63" s="10"/>
    </row>
    <row r="64" spans="2:8" ht="12">
      <c r="B64" s="10" t="s">
        <v>382</v>
      </c>
      <c r="C64" s="10"/>
      <c r="D64" s="10"/>
      <c r="E64" s="10"/>
      <c r="F64" s="10"/>
      <c r="G64" s="10"/>
      <c r="H64" s="10"/>
    </row>
    <row r="65" spans="2:8" ht="12">
      <c r="B65" s="10" t="s">
        <v>25</v>
      </c>
      <c r="C65" s="10"/>
      <c r="D65" s="10"/>
      <c r="E65" s="10"/>
      <c r="F65" s="10"/>
      <c r="G65" s="10"/>
      <c r="H65" s="10"/>
    </row>
    <row r="66" spans="2:8" ht="12">
      <c r="B66" s="10" t="s">
        <v>393</v>
      </c>
      <c r="C66" s="10"/>
      <c r="D66" s="10"/>
      <c r="E66" s="10"/>
      <c r="F66" s="10"/>
      <c r="G66" s="10"/>
      <c r="H66" s="10"/>
    </row>
    <row r="67" spans="2:8" ht="12">
      <c r="B67" s="10" t="s">
        <v>383</v>
      </c>
      <c r="C67" s="10"/>
      <c r="D67" s="10"/>
      <c r="E67" s="10"/>
      <c r="F67" s="10"/>
      <c r="G67" s="10"/>
      <c r="H67" s="10"/>
    </row>
    <row r="68" spans="2:8" ht="12">
      <c r="B68" s="10" t="s">
        <v>384</v>
      </c>
      <c r="C68" s="10"/>
      <c r="D68" s="10"/>
      <c r="E68" s="10"/>
      <c r="F68" s="10"/>
      <c r="G68" s="10"/>
      <c r="H68" s="10"/>
    </row>
    <row r="69" spans="2:8" ht="12">
      <c r="B69" s="10" t="s">
        <v>394</v>
      </c>
      <c r="C69" s="10"/>
      <c r="D69" s="10"/>
      <c r="E69" s="10"/>
      <c r="F69" s="10"/>
      <c r="G69" s="10"/>
      <c r="H69" s="10"/>
    </row>
    <row r="70" spans="2:8" ht="12">
      <c r="B70" s="10" t="s">
        <v>385</v>
      </c>
      <c r="C70" s="10"/>
      <c r="D70" s="10"/>
      <c r="E70" s="10"/>
      <c r="F70" s="10"/>
      <c r="G70" s="10"/>
      <c r="H70" s="10"/>
    </row>
    <row r="71" spans="2:8" ht="12">
      <c r="B71" s="10" t="s">
        <v>386</v>
      </c>
      <c r="C71" s="10"/>
      <c r="D71" s="10"/>
      <c r="E71" s="10"/>
      <c r="F71" s="10"/>
      <c r="G71" s="10"/>
      <c r="H71" s="10"/>
    </row>
    <row r="72" spans="2:8" ht="12">
      <c r="B72" s="10" t="s">
        <v>392</v>
      </c>
      <c r="C72" s="10"/>
      <c r="D72" s="10"/>
      <c r="E72" s="10"/>
      <c r="F72" s="10"/>
      <c r="G72" s="10"/>
      <c r="H72" s="10"/>
    </row>
    <row r="73" spans="2:8" ht="12">
      <c r="B73" s="10" t="s">
        <v>387</v>
      </c>
      <c r="C73" s="10"/>
      <c r="D73" s="10"/>
      <c r="E73" s="10"/>
      <c r="F73" s="10"/>
      <c r="G73" s="10"/>
      <c r="H73" s="10"/>
    </row>
    <row r="74" spans="2:8" ht="12">
      <c r="B74" s="10" t="s">
        <v>388</v>
      </c>
      <c r="C74" s="10"/>
      <c r="D74" s="10"/>
      <c r="E74" s="10"/>
      <c r="F74" s="10"/>
      <c r="G74" s="10"/>
      <c r="H74" s="10"/>
    </row>
    <row r="75" spans="2:8" ht="12">
      <c r="B75" s="10" t="s">
        <v>389</v>
      </c>
      <c r="C75" s="10"/>
      <c r="D75" s="10"/>
      <c r="E75" s="10"/>
      <c r="F75" s="10"/>
      <c r="G75" s="10"/>
      <c r="H75" s="10"/>
    </row>
    <row r="76" spans="2:8" ht="12">
      <c r="B76" s="10"/>
      <c r="C76" s="10"/>
      <c r="D76" s="10"/>
      <c r="E76" s="10"/>
      <c r="F76" s="10"/>
      <c r="G76" s="10"/>
      <c r="H76" s="10"/>
    </row>
    <row r="77" spans="2:8" ht="12">
      <c r="B77" s="10" t="s">
        <v>390</v>
      </c>
      <c r="C77" s="10"/>
      <c r="D77" s="10"/>
      <c r="E77" s="10"/>
      <c r="F77" s="10"/>
      <c r="G77" s="10"/>
      <c r="H77" s="10"/>
    </row>
    <row r="78" spans="2:8" ht="12">
      <c r="B78" s="10" t="s">
        <v>391</v>
      </c>
      <c r="C78" s="10"/>
      <c r="D78" s="10"/>
      <c r="E78" s="10"/>
      <c r="F78" s="10"/>
      <c r="G78" s="10"/>
      <c r="H78" s="10"/>
    </row>
    <row r="79" spans="2:8" ht="12">
      <c r="B79" s="10" t="s">
        <v>12</v>
      </c>
      <c r="C79" s="10"/>
      <c r="D79" s="10"/>
      <c r="E79" s="10"/>
      <c r="F79" s="10"/>
      <c r="G79" s="10"/>
      <c r="H79" s="10"/>
    </row>
    <row r="80" spans="2:8" ht="12">
      <c r="B80" s="10"/>
      <c r="C80" s="10"/>
      <c r="D80" s="10"/>
      <c r="E80" s="10"/>
      <c r="F80" s="10"/>
      <c r="G80" s="10"/>
      <c r="H80" s="10"/>
    </row>
    <row r="81" spans="2:8" ht="12">
      <c r="B81" s="10"/>
      <c r="C81" s="10"/>
      <c r="D81" s="10"/>
      <c r="E81" s="10"/>
      <c r="F81" s="10"/>
      <c r="G81" s="10"/>
      <c r="H81" s="10"/>
    </row>
    <row r="82" spans="2:8" ht="12">
      <c r="B82" s="10" t="s">
        <v>380</v>
      </c>
      <c r="C82" s="10"/>
      <c r="D82" s="10"/>
      <c r="E82" s="10"/>
      <c r="F82" s="10"/>
      <c r="G82" s="10"/>
      <c r="H82" s="10"/>
    </row>
    <row r="83" spans="2:8" ht="12">
      <c r="B83" s="10"/>
      <c r="C83" s="10"/>
      <c r="D83" s="10"/>
      <c r="E83" s="10"/>
      <c r="F83" s="10"/>
      <c r="G83" s="10"/>
      <c r="H83" s="10"/>
    </row>
    <row r="84" spans="2:8" ht="12">
      <c r="B84" s="10" t="s">
        <v>370</v>
      </c>
      <c r="C84" s="10"/>
      <c r="D84" s="10"/>
      <c r="E84" s="10"/>
      <c r="F84" s="10"/>
      <c r="G84" s="10"/>
      <c r="H84" s="10"/>
    </row>
    <row r="85" spans="2:8" ht="12">
      <c r="B85" s="10" t="s">
        <v>371</v>
      </c>
      <c r="C85" s="10"/>
      <c r="D85" s="10"/>
      <c r="E85" s="10"/>
      <c r="F85" s="10"/>
      <c r="G85" s="10"/>
      <c r="H85" s="10"/>
    </row>
    <row r="86" spans="2:8" ht="12">
      <c r="B86" s="10" t="s">
        <v>372</v>
      </c>
      <c r="C86" s="10"/>
      <c r="D86" s="10"/>
      <c r="E86" s="10"/>
      <c r="F86" s="10"/>
      <c r="G86" s="10"/>
      <c r="H86" s="10"/>
    </row>
    <row r="87" spans="2:8" ht="12">
      <c r="B87" s="10" t="s">
        <v>373</v>
      </c>
      <c r="C87" s="10"/>
      <c r="D87" s="10"/>
      <c r="E87" s="10"/>
      <c r="F87" s="10"/>
      <c r="G87" s="10"/>
      <c r="H87" s="10"/>
    </row>
    <row r="88" spans="2:8" ht="12">
      <c r="B88" s="10" t="s">
        <v>374</v>
      </c>
      <c r="C88" s="10"/>
      <c r="D88" s="10"/>
      <c r="E88" s="10"/>
      <c r="F88" s="10"/>
      <c r="G88" s="10"/>
      <c r="H88" s="10"/>
    </row>
    <row r="89" spans="2:8" ht="12">
      <c r="B89" s="10" t="s">
        <v>375</v>
      </c>
      <c r="C89" s="10"/>
      <c r="D89" s="10"/>
      <c r="E89" s="10"/>
      <c r="F89" s="10"/>
      <c r="G89" s="10"/>
      <c r="H89" s="10"/>
    </row>
    <row r="90" spans="2:8" ht="12">
      <c r="B90" s="10" t="s">
        <v>26</v>
      </c>
      <c r="C90" s="10"/>
      <c r="D90" s="10"/>
      <c r="E90" s="10"/>
      <c r="F90" s="10"/>
      <c r="G90" s="10"/>
      <c r="H90" s="10"/>
    </row>
    <row r="91" spans="2:8" ht="12">
      <c r="B91" s="10"/>
      <c r="C91" s="10"/>
      <c r="D91" s="10"/>
      <c r="E91" s="10"/>
      <c r="F91" s="10"/>
      <c r="G91" s="10"/>
      <c r="H91" s="10"/>
    </row>
    <row r="92" spans="2:8" ht="12">
      <c r="B92" s="10" t="s">
        <v>376</v>
      </c>
      <c r="C92" s="10"/>
      <c r="D92" s="10"/>
      <c r="E92" s="10"/>
      <c r="F92" s="10"/>
      <c r="G92" s="10"/>
      <c r="H92" s="10"/>
    </row>
    <row r="93" spans="2:8" ht="12">
      <c r="B93" s="10" t="s">
        <v>377</v>
      </c>
      <c r="C93" s="10"/>
      <c r="D93" s="10"/>
      <c r="E93" s="10"/>
      <c r="F93" s="10"/>
      <c r="G93" s="10"/>
      <c r="H93" s="10"/>
    </row>
    <row r="94" spans="2:8" ht="12">
      <c r="B94" s="10" t="s">
        <v>378</v>
      </c>
      <c r="C94" s="10"/>
      <c r="D94" s="10"/>
      <c r="E94" s="10"/>
      <c r="F94" s="10"/>
      <c r="G94" s="10"/>
      <c r="H94" s="10"/>
    </row>
    <row r="95" spans="2:8" ht="12">
      <c r="B95" s="10"/>
      <c r="C95" s="10"/>
      <c r="D95" s="10"/>
      <c r="E95" s="10"/>
      <c r="F95" s="10"/>
      <c r="G95" s="10"/>
      <c r="H95" s="10"/>
    </row>
    <row r="96" spans="2:8" ht="12">
      <c r="B96" s="10"/>
      <c r="C96" s="10"/>
      <c r="D96" s="10"/>
      <c r="E96" s="10"/>
      <c r="F96" s="10"/>
      <c r="G96" s="10"/>
      <c r="H96" s="10"/>
    </row>
    <row r="97" spans="2:8" ht="12">
      <c r="B97" s="10" t="s">
        <v>379</v>
      </c>
      <c r="C97" s="10"/>
      <c r="D97" s="10"/>
      <c r="E97" s="10"/>
      <c r="F97" s="10"/>
      <c r="G97" s="10"/>
      <c r="H97" s="10"/>
    </row>
    <row r="98" spans="2:8" ht="12">
      <c r="B98" s="10"/>
      <c r="C98" s="10"/>
      <c r="D98" s="10"/>
      <c r="E98" s="10"/>
      <c r="F98" s="10"/>
      <c r="G98" s="10"/>
      <c r="H98" s="10"/>
    </row>
    <row r="99" spans="2:8" ht="12">
      <c r="B99" s="10" t="s">
        <v>27</v>
      </c>
      <c r="C99" s="10"/>
      <c r="D99" s="10"/>
      <c r="E99" s="10"/>
      <c r="F99" s="10"/>
      <c r="G99" s="10"/>
      <c r="H99" s="10"/>
    </row>
    <row r="100" spans="2:8" ht="12">
      <c r="B100" s="10" t="s">
        <v>13</v>
      </c>
      <c r="C100" s="10"/>
      <c r="D100" s="10"/>
      <c r="E100" s="10"/>
      <c r="F100" s="10"/>
      <c r="G100" s="10"/>
      <c r="H100" s="10"/>
    </row>
    <row r="101" spans="2:8" ht="12">
      <c r="B101" s="10" t="s">
        <v>14</v>
      </c>
      <c r="C101" s="10"/>
      <c r="D101" s="10"/>
      <c r="E101" s="10"/>
      <c r="F101" s="10"/>
      <c r="G101" s="10"/>
      <c r="H101" s="10"/>
    </row>
    <row r="102" spans="2:8" ht="12">
      <c r="B102" s="10" t="s">
        <v>15</v>
      </c>
      <c r="C102" s="10"/>
      <c r="D102" s="10"/>
      <c r="E102" s="10"/>
      <c r="F102" s="10"/>
      <c r="G102" s="10"/>
      <c r="H102" s="10"/>
    </row>
    <row r="103" spans="2:8" ht="12">
      <c r="B103" s="10" t="s">
        <v>16</v>
      </c>
      <c r="C103" s="10"/>
      <c r="D103" s="10"/>
      <c r="E103" s="10"/>
      <c r="F103" s="10"/>
      <c r="G103" s="10"/>
      <c r="H103" s="10"/>
    </row>
    <row r="104" spans="2:8" ht="12">
      <c r="B104" s="10"/>
      <c r="C104" s="10"/>
      <c r="D104" s="10"/>
      <c r="E104" s="10"/>
      <c r="F104" s="10"/>
      <c r="G104" s="10"/>
      <c r="H104" s="10"/>
    </row>
    <row r="105" spans="2:8" ht="12">
      <c r="B105" s="10"/>
      <c r="C105" s="10"/>
      <c r="D105" s="10"/>
      <c r="E105" s="10"/>
      <c r="F105" s="10"/>
      <c r="G105" s="10"/>
      <c r="H105" s="10"/>
    </row>
    <row r="106" spans="1:8" ht="12">
      <c r="A106" s="33">
        <f>A24+1</f>
        <v>3</v>
      </c>
      <c r="B106" s="34" t="s">
        <v>188</v>
      </c>
      <c r="C106" s="34"/>
      <c r="D106" s="34"/>
      <c r="E106" s="34"/>
      <c r="F106" s="34"/>
      <c r="G106" s="10"/>
      <c r="H106" s="10"/>
    </row>
    <row r="107" spans="1:8" ht="12">
      <c r="A107" s="33"/>
      <c r="B107" s="34"/>
      <c r="C107" s="34"/>
      <c r="D107" s="34"/>
      <c r="E107" s="34"/>
      <c r="F107" s="34"/>
      <c r="G107" s="10"/>
      <c r="H107" s="10"/>
    </row>
    <row r="108" spans="2:8" ht="12">
      <c r="B108" s="10" t="s">
        <v>263</v>
      </c>
      <c r="C108" s="10"/>
      <c r="D108" s="10"/>
      <c r="E108" s="10"/>
      <c r="F108" s="10"/>
      <c r="G108" s="10"/>
      <c r="H108" s="10"/>
    </row>
    <row r="109" spans="2:8" ht="12">
      <c r="B109" s="10" t="s">
        <v>308</v>
      </c>
      <c r="C109" s="10"/>
      <c r="D109" s="10"/>
      <c r="E109" s="10"/>
      <c r="F109" s="10"/>
      <c r="G109" s="10"/>
      <c r="H109" s="10"/>
    </row>
    <row r="110" spans="2:8" ht="12">
      <c r="B110" s="10"/>
      <c r="C110" s="10"/>
      <c r="D110" s="10"/>
      <c r="E110" s="10"/>
      <c r="F110" s="10"/>
      <c r="G110" s="10"/>
      <c r="H110" s="10"/>
    </row>
    <row r="111" spans="2:8" ht="12">
      <c r="B111" s="10"/>
      <c r="C111" s="10"/>
      <c r="D111" s="10"/>
      <c r="E111" s="10"/>
      <c r="F111" s="10"/>
      <c r="G111" s="10"/>
      <c r="H111" s="10"/>
    </row>
    <row r="112" spans="2:8" ht="12">
      <c r="B112" s="10"/>
      <c r="C112" s="10"/>
      <c r="D112" s="10"/>
      <c r="E112" s="10"/>
      <c r="F112" s="10"/>
      <c r="G112" s="10"/>
      <c r="H112" s="10"/>
    </row>
    <row r="113" spans="1:8" s="35" customFormat="1" ht="12">
      <c r="A113" s="33">
        <f>A106+1</f>
        <v>4</v>
      </c>
      <c r="B113" s="34" t="s">
        <v>163</v>
      </c>
      <c r="C113" s="34"/>
      <c r="D113" s="34"/>
      <c r="E113" s="34"/>
      <c r="F113" s="34"/>
      <c r="G113" s="34"/>
      <c r="H113" s="34"/>
    </row>
    <row r="114" spans="2:8" ht="12">
      <c r="B114" s="10"/>
      <c r="C114" s="10"/>
      <c r="D114" s="10"/>
      <c r="E114" s="10"/>
      <c r="F114" s="10"/>
      <c r="G114" s="10"/>
      <c r="H114" s="10"/>
    </row>
    <row r="115" spans="2:8" ht="12">
      <c r="B115" s="10" t="s">
        <v>91</v>
      </c>
      <c r="C115" s="10"/>
      <c r="D115" s="10"/>
      <c r="E115" s="10"/>
      <c r="F115" s="10"/>
      <c r="G115" s="10"/>
      <c r="H115" s="10"/>
    </row>
    <row r="116" spans="2:8" ht="12">
      <c r="B116" s="10" t="s">
        <v>92</v>
      </c>
      <c r="C116" s="10"/>
      <c r="D116" s="10"/>
      <c r="E116" s="10"/>
      <c r="F116" s="10"/>
      <c r="G116" s="10"/>
      <c r="H116" s="10"/>
    </row>
    <row r="117" spans="2:8" ht="12">
      <c r="B117" s="10" t="s">
        <v>93</v>
      </c>
      <c r="C117" s="10"/>
      <c r="D117" s="10"/>
      <c r="E117" s="10"/>
      <c r="F117" s="10"/>
      <c r="G117" s="10"/>
      <c r="H117" s="10"/>
    </row>
    <row r="118" spans="2:8" ht="12">
      <c r="B118" s="10" t="s">
        <v>160</v>
      </c>
      <c r="C118" s="10"/>
      <c r="D118" s="10"/>
      <c r="E118" s="10"/>
      <c r="F118" s="10"/>
      <c r="G118" s="10"/>
      <c r="H118" s="10"/>
    </row>
    <row r="119" spans="2:8" ht="12">
      <c r="B119" s="10"/>
      <c r="C119" s="10"/>
      <c r="D119" s="10"/>
      <c r="E119" s="10"/>
      <c r="F119" s="10"/>
      <c r="G119" s="10"/>
      <c r="H119" s="10"/>
    </row>
    <row r="120" spans="2:8" ht="12">
      <c r="B120" s="10"/>
      <c r="C120" s="10"/>
      <c r="D120" s="10"/>
      <c r="E120" s="10"/>
      <c r="F120" s="10"/>
      <c r="G120" s="10"/>
      <c r="H120" s="10"/>
    </row>
    <row r="121" spans="1:8" s="35" customFormat="1" ht="12">
      <c r="A121" s="33">
        <f>A113+1</f>
        <v>5</v>
      </c>
      <c r="B121" s="34" t="s">
        <v>198</v>
      </c>
      <c r="C121" s="34"/>
      <c r="D121" s="34"/>
      <c r="E121" s="34"/>
      <c r="F121" s="34"/>
      <c r="G121" s="34"/>
      <c r="H121" s="34"/>
    </row>
    <row r="122" spans="2:8" ht="12">
      <c r="B122" s="10"/>
      <c r="C122" s="10"/>
      <c r="D122" s="10"/>
      <c r="E122" s="10"/>
      <c r="F122" s="10"/>
      <c r="G122" s="10"/>
      <c r="H122" s="10"/>
    </row>
    <row r="123" spans="2:8" ht="12">
      <c r="B123" s="10" t="s">
        <v>191</v>
      </c>
      <c r="C123" s="10"/>
      <c r="D123" s="10"/>
      <c r="E123" s="10"/>
      <c r="F123" s="10"/>
      <c r="G123" s="10"/>
      <c r="H123" s="10"/>
    </row>
    <row r="124" spans="2:8" ht="12">
      <c r="B124" s="10"/>
      <c r="C124" s="10"/>
      <c r="D124" s="10"/>
      <c r="E124" s="10"/>
      <c r="F124" s="10"/>
      <c r="G124" s="10"/>
      <c r="H124" s="10"/>
    </row>
    <row r="125" spans="2:8" ht="12">
      <c r="B125" s="10"/>
      <c r="C125" s="10"/>
      <c r="D125" s="10"/>
      <c r="E125" s="10"/>
      <c r="F125" s="10"/>
      <c r="G125" s="10"/>
      <c r="H125" s="10"/>
    </row>
    <row r="126" spans="1:8" s="35" customFormat="1" ht="12">
      <c r="A126" s="33">
        <f>A121+1</f>
        <v>6</v>
      </c>
      <c r="B126" s="34" t="s">
        <v>192</v>
      </c>
      <c r="C126" s="34"/>
      <c r="D126" s="34"/>
      <c r="E126" s="34"/>
      <c r="F126" s="34"/>
      <c r="G126" s="34"/>
      <c r="H126" s="34"/>
    </row>
    <row r="127" spans="2:8" ht="12">
      <c r="B127" s="10"/>
      <c r="C127" s="10"/>
      <c r="D127" s="10"/>
      <c r="E127" s="10"/>
      <c r="F127" s="10"/>
      <c r="G127" s="10"/>
      <c r="H127" s="10"/>
    </row>
    <row r="128" spans="2:8" ht="12">
      <c r="B128" s="10" t="s">
        <v>193</v>
      </c>
      <c r="C128" s="10"/>
      <c r="D128" s="10"/>
      <c r="E128" s="10"/>
      <c r="F128" s="10"/>
      <c r="G128" s="10"/>
      <c r="H128" s="10"/>
    </row>
    <row r="129" spans="2:8" ht="12">
      <c r="B129" s="10" t="s">
        <v>194</v>
      </c>
      <c r="C129" s="10"/>
      <c r="D129" s="10"/>
      <c r="E129" s="10"/>
      <c r="F129" s="10"/>
      <c r="G129" s="10"/>
      <c r="H129" s="10"/>
    </row>
    <row r="130" spans="2:8" ht="12">
      <c r="B130" s="10"/>
      <c r="C130" s="10"/>
      <c r="D130" s="10"/>
      <c r="E130" s="10"/>
      <c r="F130" s="10"/>
      <c r="G130" s="10"/>
      <c r="H130" s="10"/>
    </row>
    <row r="131" spans="2:8" ht="12">
      <c r="B131" s="10"/>
      <c r="C131" s="10"/>
      <c r="D131" s="10"/>
      <c r="E131" s="10"/>
      <c r="F131" s="10"/>
      <c r="G131" s="10"/>
      <c r="H131" s="10"/>
    </row>
    <row r="132" spans="1:8" s="35" customFormat="1" ht="12">
      <c r="A132" s="33">
        <f>A126+1</f>
        <v>7</v>
      </c>
      <c r="B132" s="34" t="s">
        <v>154</v>
      </c>
      <c r="C132" s="34"/>
      <c r="D132" s="34"/>
      <c r="E132" s="34"/>
      <c r="F132" s="34"/>
      <c r="G132" s="34"/>
      <c r="H132" s="34"/>
    </row>
    <row r="133" spans="2:8" ht="12">
      <c r="B133" s="10"/>
      <c r="C133" s="10"/>
      <c r="D133" s="10"/>
      <c r="E133" s="10"/>
      <c r="F133" s="10"/>
      <c r="G133" s="10"/>
      <c r="H133" s="10"/>
    </row>
    <row r="134" spans="2:8" ht="12">
      <c r="B134" s="10" t="s">
        <v>50</v>
      </c>
      <c r="C134" s="10"/>
      <c r="D134" s="10"/>
      <c r="E134" s="10"/>
      <c r="F134" s="10"/>
      <c r="G134" s="10"/>
      <c r="H134" s="10"/>
    </row>
    <row r="135" spans="2:8" ht="12">
      <c r="B135" s="10" t="s">
        <v>319</v>
      </c>
      <c r="C135" s="10"/>
      <c r="D135" s="10"/>
      <c r="E135" s="10"/>
      <c r="F135" s="10"/>
      <c r="G135" s="10"/>
      <c r="H135" s="10"/>
    </row>
    <row r="136" spans="2:8" ht="12">
      <c r="B136" s="10"/>
      <c r="C136" s="10"/>
      <c r="D136" s="10"/>
      <c r="E136" s="10"/>
      <c r="F136" s="10"/>
      <c r="G136" s="10"/>
      <c r="H136" s="10"/>
    </row>
    <row r="137" spans="2:8" ht="12">
      <c r="B137" s="10"/>
      <c r="C137" s="10"/>
      <c r="D137" s="10"/>
      <c r="E137" s="10"/>
      <c r="F137" s="10"/>
      <c r="G137" s="10"/>
      <c r="H137" s="10"/>
    </row>
    <row r="138" spans="2:8" ht="12">
      <c r="B138" s="10"/>
      <c r="C138" s="10"/>
      <c r="D138" s="10"/>
      <c r="E138" s="10"/>
      <c r="F138" s="10"/>
      <c r="G138" s="10"/>
      <c r="H138" s="10"/>
    </row>
    <row r="139" spans="1:8" s="35" customFormat="1" ht="12">
      <c r="A139" s="33">
        <f>A132+1</f>
        <v>8</v>
      </c>
      <c r="B139" s="34" t="s">
        <v>195</v>
      </c>
      <c r="C139" s="34"/>
      <c r="D139" s="34"/>
      <c r="E139" s="34"/>
      <c r="F139" s="34"/>
      <c r="G139" s="34"/>
      <c r="H139" s="34"/>
    </row>
    <row r="140" spans="2:8" ht="12">
      <c r="B140" s="10" t="s">
        <v>196</v>
      </c>
      <c r="C140" s="10"/>
      <c r="D140" s="10"/>
      <c r="E140" s="10"/>
      <c r="F140" s="10"/>
      <c r="G140" s="10"/>
      <c r="H140" s="10"/>
    </row>
    <row r="141" spans="2:8" ht="12">
      <c r="B141" s="10"/>
      <c r="C141" s="10"/>
      <c r="D141" s="10"/>
      <c r="E141" s="10"/>
      <c r="F141" s="10"/>
      <c r="G141" s="10"/>
      <c r="H141" s="10"/>
    </row>
    <row r="142" spans="2:8" ht="12">
      <c r="B142" s="10"/>
      <c r="C142" s="10"/>
      <c r="D142" s="10"/>
      <c r="E142" s="10"/>
      <c r="F142" s="10"/>
      <c r="G142" s="10"/>
      <c r="H142" s="10"/>
    </row>
    <row r="143" spans="2:8" ht="12">
      <c r="B143" s="10"/>
      <c r="C143" s="10"/>
      <c r="D143" s="10"/>
      <c r="E143" s="10"/>
      <c r="F143" s="10"/>
      <c r="G143" s="10"/>
      <c r="H143" s="10"/>
    </row>
    <row r="144" spans="1:13" ht="12">
      <c r="A144" s="33">
        <f>A139+1</f>
        <v>9</v>
      </c>
      <c r="B144" s="34" t="s">
        <v>158</v>
      </c>
      <c r="C144" s="34"/>
      <c r="D144" s="34"/>
      <c r="E144" s="34"/>
      <c r="F144" s="34"/>
      <c r="G144" s="34"/>
      <c r="H144" s="34"/>
      <c r="I144" s="35"/>
      <c r="J144" s="35"/>
      <c r="K144" s="35"/>
      <c r="L144" s="35"/>
      <c r="M144" s="35"/>
    </row>
    <row r="145" spans="2:8" ht="12">
      <c r="B145" s="10"/>
      <c r="C145" s="10"/>
      <c r="D145" s="10"/>
      <c r="E145" s="10"/>
      <c r="F145" s="10"/>
      <c r="G145" s="10"/>
      <c r="H145" s="10"/>
    </row>
    <row r="146" spans="2:13" ht="12">
      <c r="B146" s="10" t="s">
        <v>402</v>
      </c>
      <c r="C146" s="10"/>
      <c r="D146" s="10"/>
      <c r="G146" s="10"/>
      <c r="H146" s="11"/>
      <c r="M146" s="11"/>
    </row>
    <row r="147" spans="2:13" ht="12">
      <c r="B147" s="10"/>
      <c r="C147" s="10"/>
      <c r="D147" s="10"/>
      <c r="G147" s="10"/>
      <c r="H147" s="11"/>
      <c r="J147" s="11" t="s">
        <v>78</v>
      </c>
      <c r="L147" s="11" t="s">
        <v>80</v>
      </c>
      <c r="M147" s="11"/>
    </row>
    <row r="148" spans="2:13" ht="12">
      <c r="B148" s="10"/>
      <c r="C148" s="10"/>
      <c r="G148" s="10"/>
      <c r="H148" s="11" t="s">
        <v>74</v>
      </c>
      <c r="J148" s="11" t="s">
        <v>79</v>
      </c>
      <c r="L148" s="11" t="s">
        <v>81</v>
      </c>
      <c r="M148" s="11"/>
    </row>
    <row r="149" spans="2:13" ht="12">
      <c r="B149" s="10"/>
      <c r="C149" s="10"/>
      <c r="G149" s="10"/>
      <c r="H149" s="11" t="s">
        <v>35</v>
      </c>
      <c r="J149" s="11" t="s">
        <v>35</v>
      </c>
      <c r="L149" s="11" t="s">
        <v>35</v>
      </c>
      <c r="M149" s="11"/>
    </row>
    <row r="150" spans="2:13" ht="12">
      <c r="B150" s="10" t="s">
        <v>82</v>
      </c>
      <c r="C150" s="10"/>
      <c r="G150" s="10"/>
      <c r="H150" s="20">
        <v>0</v>
      </c>
      <c r="J150" s="11">
        <v>8426</v>
      </c>
      <c r="L150" s="11">
        <v>32053</v>
      </c>
      <c r="M150" s="10"/>
    </row>
    <row r="151" spans="2:13" ht="12">
      <c r="B151" s="10" t="s">
        <v>83</v>
      </c>
      <c r="C151" s="10"/>
      <c r="G151" s="10"/>
      <c r="H151" s="11">
        <f>67001+8730</f>
        <v>75731</v>
      </c>
      <c r="J151" s="11">
        <f>12651+198</f>
        <v>12849</v>
      </c>
      <c r="L151" s="11">
        <f>91624+1436</f>
        <v>93060</v>
      </c>
      <c r="M151" s="10"/>
    </row>
    <row r="152" spans="2:13" ht="12">
      <c r="B152" s="10" t="s">
        <v>84</v>
      </c>
      <c r="C152" s="10"/>
      <c r="G152" s="10"/>
      <c r="H152" s="11">
        <v>5351</v>
      </c>
      <c r="J152" s="11">
        <v>413</v>
      </c>
      <c r="L152" s="11">
        <v>12577</v>
      </c>
      <c r="M152" s="10"/>
    </row>
    <row r="153" spans="2:13" ht="12">
      <c r="B153" s="10" t="s">
        <v>85</v>
      </c>
      <c r="C153" s="10"/>
      <c r="G153" s="10"/>
      <c r="H153" s="11">
        <v>949</v>
      </c>
      <c r="J153" s="11">
        <v>535</v>
      </c>
      <c r="L153" s="11">
        <v>19037</v>
      </c>
      <c r="M153" s="10"/>
    </row>
    <row r="154" spans="2:13" ht="12">
      <c r="B154" s="10" t="s">
        <v>86</v>
      </c>
      <c r="C154" s="10"/>
      <c r="G154" s="10"/>
      <c r="H154" s="58">
        <v>0</v>
      </c>
      <c r="J154" s="58">
        <v>0</v>
      </c>
      <c r="L154" s="58">
        <v>0</v>
      </c>
      <c r="M154" s="10"/>
    </row>
    <row r="155" spans="2:13" ht="12">
      <c r="B155" s="10"/>
      <c r="C155" s="10"/>
      <c r="G155" s="10"/>
      <c r="H155" s="11">
        <f>SUM(H150:H154)</f>
        <v>82031</v>
      </c>
      <c r="J155" s="11">
        <f>SUM(J150:J154)</f>
        <v>22223</v>
      </c>
      <c r="L155" s="11">
        <f>SUM(L150:L154)</f>
        <v>156727</v>
      </c>
      <c r="M155" s="10"/>
    </row>
    <row r="156" spans="2:13" ht="12">
      <c r="B156" s="10" t="s">
        <v>87</v>
      </c>
      <c r="C156" s="10"/>
      <c r="G156" s="10"/>
      <c r="H156" s="11">
        <v>-27277</v>
      </c>
      <c r="J156" s="11">
        <v>-10621</v>
      </c>
      <c r="L156" s="11">
        <v>-53601</v>
      </c>
      <c r="M156" s="10"/>
    </row>
    <row r="157" spans="2:13" ht="12.75" thickBot="1">
      <c r="B157" s="10"/>
      <c r="C157" s="10"/>
      <c r="G157" s="10"/>
      <c r="H157" s="52">
        <f>+H155+H156</f>
        <v>54754</v>
      </c>
      <c r="J157" s="52">
        <f>+J155+J156</f>
        <v>11602</v>
      </c>
      <c r="L157" s="52">
        <f>+L155+L156</f>
        <v>103126</v>
      </c>
      <c r="M157" s="10"/>
    </row>
    <row r="158" spans="2:12" ht="12.75" thickTop="1">
      <c r="B158" s="10"/>
      <c r="C158" s="10"/>
      <c r="D158" s="10"/>
      <c r="F158" s="10"/>
      <c r="G158" s="10"/>
      <c r="H158" s="11"/>
      <c r="J158" s="11"/>
      <c r="L158" s="36"/>
    </row>
    <row r="159" spans="2:8" ht="12">
      <c r="B159" s="10" t="s">
        <v>88</v>
      </c>
      <c r="C159" s="10"/>
      <c r="D159" s="10"/>
      <c r="E159" s="10"/>
      <c r="F159" s="10"/>
      <c r="G159" s="10"/>
      <c r="H159" s="10"/>
    </row>
    <row r="160" spans="2:8" ht="12">
      <c r="B160" s="10" t="s">
        <v>89</v>
      </c>
      <c r="C160" s="10"/>
      <c r="D160" s="10"/>
      <c r="E160" s="10"/>
      <c r="F160" s="10"/>
      <c r="G160" s="10"/>
      <c r="H160" s="10"/>
    </row>
    <row r="161" spans="2:8" ht="12">
      <c r="B161" s="10"/>
      <c r="C161" s="10"/>
      <c r="D161" s="10"/>
      <c r="E161" s="10"/>
      <c r="F161" s="10"/>
      <c r="G161" s="10"/>
      <c r="H161" s="10"/>
    </row>
    <row r="162" spans="2:8" ht="12">
      <c r="B162" s="10"/>
      <c r="C162" s="10"/>
      <c r="D162" s="10"/>
      <c r="E162" s="10"/>
      <c r="F162" s="10"/>
      <c r="G162" s="10"/>
      <c r="H162" s="10"/>
    </row>
    <row r="163" spans="2:8" ht="12">
      <c r="B163" s="10"/>
      <c r="C163" s="10"/>
      <c r="D163" s="10"/>
      <c r="E163" s="10"/>
      <c r="F163" s="10"/>
      <c r="G163" s="10"/>
      <c r="H163" s="10"/>
    </row>
    <row r="164" spans="2:8" ht="12">
      <c r="B164" s="10"/>
      <c r="C164" s="10"/>
      <c r="D164" s="10"/>
      <c r="E164" s="10"/>
      <c r="F164" s="10"/>
      <c r="G164" s="10"/>
      <c r="H164" s="10"/>
    </row>
    <row r="165" spans="2:8" ht="12">
      <c r="B165" s="10"/>
      <c r="C165" s="10"/>
      <c r="D165" s="10"/>
      <c r="E165" s="10"/>
      <c r="F165" s="10"/>
      <c r="G165" s="10"/>
      <c r="H165" s="10"/>
    </row>
    <row r="166" spans="2:8" ht="12">
      <c r="B166" s="10"/>
      <c r="C166" s="10"/>
      <c r="D166" s="10"/>
      <c r="E166" s="10"/>
      <c r="F166" s="10"/>
      <c r="G166" s="10"/>
      <c r="H166" s="10"/>
    </row>
    <row r="167" spans="1:12" ht="12">
      <c r="A167" s="33">
        <f>A144+1</f>
        <v>10</v>
      </c>
      <c r="B167" s="34" t="s">
        <v>29</v>
      </c>
      <c r="C167" s="34"/>
      <c r="D167" s="34"/>
      <c r="E167" s="34"/>
      <c r="F167" s="34"/>
      <c r="G167" s="34"/>
      <c r="H167" s="34"/>
      <c r="I167" s="35"/>
      <c r="J167" s="35"/>
      <c r="K167" s="35"/>
      <c r="L167" s="35"/>
    </row>
    <row r="168" spans="2:8" ht="12">
      <c r="B168" s="10"/>
      <c r="C168" s="10"/>
      <c r="D168" s="10"/>
      <c r="E168" s="10"/>
      <c r="F168" s="10"/>
      <c r="G168" s="10"/>
      <c r="H168" s="10"/>
    </row>
    <row r="169" spans="2:8" ht="12">
      <c r="B169" s="10" t="s">
        <v>147</v>
      </c>
      <c r="C169" s="10"/>
      <c r="D169" s="10"/>
      <c r="E169" s="10"/>
      <c r="F169" s="10"/>
      <c r="G169" s="10"/>
      <c r="H169" s="10"/>
    </row>
    <row r="170" spans="2:8" ht="13.5" customHeight="1">
      <c r="B170" s="10" t="s">
        <v>309</v>
      </c>
      <c r="C170" s="10"/>
      <c r="D170" s="10"/>
      <c r="E170" s="10"/>
      <c r="F170" s="10"/>
      <c r="G170" s="10"/>
      <c r="H170" s="10"/>
    </row>
    <row r="171" spans="2:8" ht="13.5" customHeight="1">
      <c r="B171" s="10"/>
      <c r="C171" s="10"/>
      <c r="D171" s="10"/>
      <c r="E171" s="10"/>
      <c r="F171" s="10"/>
      <c r="G171" s="10"/>
      <c r="H171" s="10"/>
    </row>
    <row r="172" spans="2:8" ht="12">
      <c r="B172" s="10"/>
      <c r="C172" s="10"/>
      <c r="D172" s="10"/>
      <c r="E172" s="10"/>
      <c r="F172" s="10"/>
      <c r="G172" s="10"/>
      <c r="H172" s="10"/>
    </row>
    <row r="173" spans="1:13" ht="12">
      <c r="A173" s="33">
        <f>A167+1</f>
        <v>11</v>
      </c>
      <c r="B173" s="34" t="s">
        <v>159</v>
      </c>
      <c r="C173" s="34"/>
      <c r="D173" s="34"/>
      <c r="E173" s="34"/>
      <c r="F173" s="34"/>
      <c r="G173" s="34"/>
      <c r="H173" s="34"/>
      <c r="I173" s="35"/>
      <c r="J173" s="35"/>
      <c r="K173" s="35"/>
      <c r="L173" s="35"/>
      <c r="M173" s="35"/>
    </row>
    <row r="174" spans="2:8" ht="12">
      <c r="B174" s="10"/>
      <c r="C174" s="10"/>
      <c r="D174" s="10"/>
      <c r="E174" s="10"/>
      <c r="F174" s="10"/>
      <c r="G174" s="10"/>
      <c r="H174" s="10"/>
    </row>
    <row r="175" spans="2:12" ht="12">
      <c r="B175" s="10" t="s">
        <v>200</v>
      </c>
      <c r="C175" s="10"/>
      <c r="D175" s="10"/>
      <c r="E175" s="10"/>
      <c r="F175" s="10"/>
      <c r="G175" s="10"/>
      <c r="H175" s="10"/>
      <c r="K175" s="10"/>
      <c r="L175" s="10"/>
    </row>
    <row r="176" spans="2:12" ht="12">
      <c r="B176" s="10" t="s">
        <v>201</v>
      </c>
      <c r="C176" s="10"/>
      <c r="D176" s="10"/>
      <c r="E176" s="10"/>
      <c r="F176" s="10"/>
      <c r="G176" s="10"/>
      <c r="H176" s="10"/>
      <c r="K176" s="10"/>
      <c r="L176" s="10"/>
    </row>
    <row r="177" spans="2:12" ht="12">
      <c r="B177" s="10" t="s">
        <v>202</v>
      </c>
      <c r="C177" s="10"/>
      <c r="D177" s="10"/>
      <c r="E177" s="10"/>
      <c r="F177" s="10"/>
      <c r="G177" s="10"/>
      <c r="H177" s="10"/>
      <c r="K177" s="10"/>
      <c r="L177" s="10"/>
    </row>
    <row r="178" spans="2:12" ht="12">
      <c r="B178" s="10" t="s">
        <v>403</v>
      </c>
      <c r="C178" s="10"/>
      <c r="D178" s="10"/>
      <c r="E178" s="10"/>
      <c r="F178" s="10"/>
      <c r="G178" s="10"/>
      <c r="H178" s="10"/>
      <c r="K178" s="10"/>
      <c r="L178" s="10"/>
    </row>
    <row r="179" spans="2:12" ht="12">
      <c r="B179" s="10"/>
      <c r="C179" s="10"/>
      <c r="D179" s="10"/>
      <c r="E179" s="10"/>
      <c r="F179" s="10"/>
      <c r="G179" s="10"/>
      <c r="H179" s="10"/>
      <c r="K179" s="10"/>
      <c r="L179" s="10"/>
    </row>
    <row r="180" spans="2:12" ht="12">
      <c r="B180" s="10"/>
      <c r="C180" s="10"/>
      <c r="D180" s="10"/>
      <c r="E180" s="10"/>
      <c r="F180" s="10"/>
      <c r="G180" s="10"/>
      <c r="H180" s="10"/>
      <c r="K180" s="10"/>
      <c r="L180" s="10"/>
    </row>
    <row r="181" spans="1:24" ht="12">
      <c r="A181" s="33">
        <f>A173+1</f>
        <v>12</v>
      </c>
      <c r="B181" s="34" t="s">
        <v>153</v>
      </c>
      <c r="C181" s="34"/>
      <c r="D181" s="34"/>
      <c r="E181" s="34"/>
      <c r="F181" s="34"/>
      <c r="G181" s="34"/>
      <c r="H181" s="34"/>
      <c r="I181" s="35"/>
      <c r="J181" s="35"/>
      <c r="K181" s="35"/>
      <c r="L181" s="35"/>
      <c r="R181" s="10"/>
      <c r="S181" s="10"/>
      <c r="T181" s="10"/>
      <c r="U181" s="10"/>
      <c r="V181" s="10"/>
      <c r="W181" s="10"/>
      <c r="X181" s="10"/>
    </row>
    <row r="182" spans="2:24" ht="12">
      <c r="B182" s="10"/>
      <c r="C182" s="10"/>
      <c r="D182" s="10"/>
      <c r="E182" s="10"/>
      <c r="F182" s="10"/>
      <c r="G182" s="10"/>
      <c r="H182" s="10"/>
      <c r="R182" s="10"/>
      <c r="S182" s="10"/>
      <c r="T182" s="10"/>
      <c r="U182" s="10"/>
      <c r="V182" s="10"/>
      <c r="W182" s="10"/>
      <c r="X182" s="10"/>
    </row>
    <row r="183" spans="2:24" ht="12">
      <c r="B183" s="10" t="s">
        <v>76</v>
      </c>
      <c r="C183" s="10"/>
      <c r="D183" s="10"/>
      <c r="E183" s="10"/>
      <c r="F183" s="10"/>
      <c r="G183" s="10"/>
      <c r="H183" s="10"/>
      <c r="R183" s="10"/>
      <c r="S183" s="10"/>
      <c r="T183" s="10"/>
      <c r="U183" s="10"/>
      <c r="V183" s="10"/>
      <c r="W183" s="10"/>
      <c r="X183" s="10"/>
    </row>
    <row r="184" spans="2:24" ht="12">
      <c r="B184" s="10" t="s">
        <v>413</v>
      </c>
      <c r="C184" s="10"/>
      <c r="D184" s="10"/>
      <c r="E184" s="10"/>
      <c r="F184" s="10"/>
      <c r="G184" s="10"/>
      <c r="H184" s="10"/>
      <c r="R184" s="10"/>
      <c r="S184" s="10"/>
      <c r="T184" s="10"/>
      <c r="U184" s="10"/>
      <c r="V184" s="10"/>
      <c r="W184" s="10"/>
      <c r="X184" s="10"/>
    </row>
    <row r="185" spans="2:24" ht="12">
      <c r="B185" s="10"/>
      <c r="C185" s="10"/>
      <c r="D185" s="10"/>
      <c r="E185" s="10"/>
      <c r="F185" s="10"/>
      <c r="G185" s="10"/>
      <c r="H185" s="10"/>
      <c r="R185" s="10"/>
      <c r="S185" s="10"/>
      <c r="T185" s="10"/>
      <c r="U185" s="10"/>
      <c r="V185" s="10"/>
      <c r="W185" s="10"/>
      <c r="X185" s="10"/>
    </row>
    <row r="186" spans="2:8" ht="12">
      <c r="B186" s="10"/>
      <c r="C186" s="10"/>
      <c r="D186" s="10"/>
      <c r="E186" s="10"/>
      <c r="F186" s="10"/>
      <c r="G186" s="10"/>
      <c r="H186" s="10"/>
    </row>
    <row r="187" spans="1:12" ht="12">
      <c r="A187" s="33">
        <f>A181+1</f>
        <v>13</v>
      </c>
      <c r="B187" s="34" t="s">
        <v>155</v>
      </c>
      <c r="C187" s="34"/>
      <c r="D187" s="34"/>
      <c r="E187" s="34"/>
      <c r="F187" s="34"/>
      <c r="G187" s="34"/>
      <c r="H187" s="34"/>
      <c r="I187" s="35"/>
      <c r="J187" s="35"/>
      <c r="K187" s="35"/>
      <c r="L187" s="35"/>
    </row>
    <row r="188" spans="2:8" ht="12">
      <c r="B188" s="10"/>
      <c r="C188" s="10"/>
      <c r="D188" s="10"/>
      <c r="E188" s="10"/>
      <c r="F188" s="10"/>
      <c r="G188" s="10"/>
      <c r="H188" s="10"/>
    </row>
    <row r="189" spans="2:8" ht="12">
      <c r="B189" s="10" t="s">
        <v>90</v>
      </c>
      <c r="C189" s="10"/>
      <c r="D189" s="10"/>
      <c r="E189" s="10"/>
      <c r="F189" s="10"/>
      <c r="G189" s="10"/>
      <c r="H189" s="10"/>
    </row>
    <row r="190" spans="2:8" ht="12">
      <c r="B190" s="10" t="s">
        <v>310</v>
      </c>
      <c r="C190" s="10"/>
      <c r="D190" s="10"/>
      <c r="E190" s="10"/>
      <c r="F190" s="10"/>
      <c r="G190" s="10"/>
      <c r="H190" s="10"/>
    </row>
    <row r="191" spans="2:8" ht="12">
      <c r="B191" s="10" t="s">
        <v>77</v>
      </c>
      <c r="C191" s="10"/>
      <c r="D191" s="10"/>
      <c r="E191" s="10"/>
      <c r="F191" s="10"/>
      <c r="G191" s="10"/>
      <c r="H191" s="10"/>
    </row>
  </sheetData>
  <printOptions horizontalCentered="1"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272"/>
  <sheetViews>
    <sheetView tabSelected="1" workbookViewId="0" topLeftCell="A190">
      <selection activeCell="F234" sqref="F234"/>
    </sheetView>
  </sheetViews>
  <sheetFormatPr defaultColWidth="9.140625" defaultRowHeight="12.75"/>
  <cols>
    <col min="1" max="1" width="4.421875" style="32" customWidth="1"/>
    <col min="2" max="4" width="9.140625" style="28" customWidth="1"/>
    <col min="5" max="5" width="1.421875" style="28" customWidth="1"/>
    <col min="6" max="6" width="10.421875" style="28" bestFit="1" customWidth="1"/>
    <col min="7" max="7" width="1.421875" style="28" customWidth="1"/>
    <col min="8" max="8" width="9.140625" style="28" customWidth="1"/>
    <col min="9" max="9" width="1.57421875" style="28" customWidth="1"/>
    <col min="10" max="10" width="11.00390625" style="28" customWidth="1"/>
    <col min="11" max="11" width="1.8515625" style="28" customWidth="1"/>
    <col min="12" max="12" width="12.00390625" style="28" customWidth="1"/>
    <col min="13" max="13" width="7.28125" style="28" customWidth="1"/>
    <col min="14" max="14" width="6.00390625" style="28" customWidth="1"/>
    <col min="15" max="15" width="9.140625" style="28" customWidth="1"/>
    <col min="16" max="16" width="12.57421875" style="28" customWidth="1"/>
    <col min="17" max="16384" width="9.140625" style="28" customWidth="1"/>
  </cols>
  <sheetData>
    <row r="1" spans="1:8" ht="12">
      <c r="A1" s="27" t="s">
        <v>49</v>
      </c>
      <c r="C1" s="6"/>
      <c r="D1" s="10"/>
      <c r="E1" s="10"/>
      <c r="F1" s="29"/>
      <c r="G1" s="10"/>
      <c r="H1" s="10"/>
    </row>
    <row r="2" spans="1:8" ht="12">
      <c r="A2" s="30"/>
      <c r="C2" s="10"/>
      <c r="D2" s="10"/>
      <c r="E2" s="10"/>
      <c r="F2" s="10"/>
      <c r="G2" s="10"/>
      <c r="H2" s="10"/>
    </row>
    <row r="3" spans="1:8" ht="12">
      <c r="A3" s="31" t="s">
        <v>205</v>
      </c>
      <c r="C3" s="6"/>
      <c r="D3" s="10"/>
      <c r="E3" s="10"/>
      <c r="F3" s="10"/>
      <c r="G3" s="10"/>
      <c r="H3" s="10"/>
    </row>
    <row r="4" spans="1:8" ht="12">
      <c r="A4" s="31"/>
      <c r="B4" s="35" t="str">
        <f>'Note A'!B4</f>
        <v>FOR THE QUARTER ENDED  31 DECEMBER 2006</v>
      </c>
      <c r="C4" s="6"/>
      <c r="D4" s="10"/>
      <c r="E4" s="10"/>
      <c r="F4" s="10"/>
      <c r="G4" s="10"/>
      <c r="H4" s="10"/>
    </row>
    <row r="5" spans="1:8" ht="12">
      <c r="A5" s="31"/>
      <c r="C5" s="6"/>
      <c r="D5" s="10"/>
      <c r="E5" s="10"/>
      <c r="F5" s="10"/>
      <c r="G5" s="10"/>
      <c r="H5" s="25"/>
    </row>
    <row r="6" spans="2:10" ht="12">
      <c r="B6" s="10"/>
      <c r="C6" s="10"/>
      <c r="D6" s="10"/>
      <c r="E6" s="10"/>
      <c r="F6" s="10"/>
      <c r="G6" s="10"/>
      <c r="H6" s="25"/>
      <c r="J6" s="47"/>
    </row>
    <row r="7" spans="1:12" ht="12">
      <c r="A7" s="33">
        <f>'Note A'!A187+1</f>
        <v>14</v>
      </c>
      <c r="B7" s="34" t="s">
        <v>164</v>
      </c>
      <c r="C7" s="34"/>
      <c r="D7" s="34"/>
      <c r="E7" s="34"/>
      <c r="F7" s="96"/>
      <c r="G7" s="34"/>
      <c r="H7" s="97"/>
      <c r="I7" s="35"/>
      <c r="J7" s="35"/>
      <c r="K7" s="35"/>
      <c r="L7" s="35"/>
    </row>
    <row r="8" spans="2:12" ht="12">
      <c r="B8" s="10"/>
      <c r="C8" s="10"/>
      <c r="D8" s="10"/>
      <c r="E8" s="10"/>
      <c r="F8" s="10"/>
      <c r="G8" s="10"/>
      <c r="H8" s="10"/>
      <c r="J8" s="47"/>
      <c r="L8" s="98"/>
    </row>
    <row r="9" spans="2:8" ht="12">
      <c r="B9" s="10" t="s">
        <v>9</v>
      </c>
      <c r="C9" s="10"/>
      <c r="D9" s="10"/>
      <c r="E9" s="10"/>
      <c r="F9" s="10"/>
      <c r="G9" s="10"/>
      <c r="H9" s="10"/>
    </row>
    <row r="10" spans="2:8" ht="12">
      <c r="B10" s="10" t="s">
        <v>414</v>
      </c>
      <c r="C10" s="10"/>
      <c r="D10" s="10"/>
      <c r="E10" s="10"/>
      <c r="F10" s="10"/>
      <c r="G10" s="10"/>
      <c r="H10" s="10"/>
    </row>
    <row r="11" spans="2:8" ht="12">
      <c r="B11" s="10" t="s">
        <v>415</v>
      </c>
      <c r="C11" s="10"/>
      <c r="D11" s="10"/>
      <c r="E11" s="10"/>
      <c r="F11" s="10"/>
      <c r="G11" s="10"/>
      <c r="H11" s="10"/>
    </row>
    <row r="12" spans="2:8" ht="12">
      <c r="B12" s="10" t="s">
        <v>416</v>
      </c>
      <c r="C12" s="10"/>
      <c r="D12" s="10"/>
      <c r="E12" s="10"/>
      <c r="F12" s="10"/>
      <c r="G12" s="10"/>
      <c r="H12" s="10"/>
    </row>
    <row r="13" spans="2:8" ht="12">
      <c r="B13" s="10" t="s">
        <v>311</v>
      </c>
      <c r="C13" s="10"/>
      <c r="D13" s="10"/>
      <c r="E13" s="10"/>
      <c r="F13" s="10"/>
      <c r="G13" s="10"/>
      <c r="H13" s="10"/>
    </row>
    <row r="14" spans="2:8" ht="12">
      <c r="B14" s="10" t="s">
        <v>417</v>
      </c>
      <c r="C14" s="10"/>
      <c r="D14" s="10"/>
      <c r="E14" s="10"/>
      <c r="F14" s="10"/>
      <c r="G14" s="10"/>
      <c r="H14" s="10"/>
    </row>
    <row r="15" spans="2:8" ht="12">
      <c r="B15" s="10" t="s">
        <v>418</v>
      </c>
      <c r="C15" s="10"/>
      <c r="D15" s="10"/>
      <c r="E15" s="10"/>
      <c r="F15" s="10"/>
      <c r="G15" s="10"/>
      <c r="H15" s="10"/>
    </row>
    <row r="16" spans="2:8" ht="12">
      <c r="B16" s="10"/>
      <c r="C16" s="10"/>
      <c r="D16" s="10"/>
      <c r="E16" s="10"/>
      <c r="F16" s="10"/>
      <c r="G16" s="10"/>
      <c r="H16" s="10"/>
    </row>
    <row r="17" spans="2:8" ht="12">
      <c r="B17" s="10" t="s">
        <v>419</v>
      </c>
      <c r="C17" s="10"/>
      <c r="D17" s="10"/>
      <c r="E17" s="10"/>
      <c r="F17" s="10"/>
      <c r="G17" s="10"/>
      <c r="H17" s="10"/>
    </row>
    <row r="18" spans="2:8" ht="12">
      <c r="B18" s="10" t="s">
        <v>10</v>
      </c>
      <c r="C18" s="10"/>
      <c r="D18" s="10"/>
      <c r="E18" s="10"/>
      <c r="F18" s="10"/>
      <c r="G18" s="10"/>
      <c r="H18" s="10"/>
    </row>
    <row r="19" spans="2:8" ht="12">
      <c r="B19" s="10" t="s">
        <v>420</v>
      </c>
      <c r="C19" s="10"/>
      <c r="D19" s="10"/>
      <c r="E19" s="10"/>
      <c r="F19" s="10"/>
      <c r="G19" s="10"/>
      <c r="H19" s="10"/>
    </row>
    <row r="20" spans="2:8" ht="12">
      <c r="B20" s="10" t="s">
        <v>421</v>
      </c>
      <c r="C20" s="10"/>
      <c r="D20" s="10"/>
      <c r="E20" s="10"/>
      <c r="F20" s="10"/>
      <c r="G20" s="10"/>
      <c r="H20" s="10"/>
    </row>
    <row r="21" spans="2:8" ht="12">
      <c r="B21" s="10" t="s">
        <v>11</v>
      </c>
      <c r="C21" s="10"/>
      <c r="D21" s="10"/>
      <c r="E21" s="10"/>
      <c r="F21" s="10"/>
      <c r="G21" s="10"/>
      <c r="H21" s="10"/>
    </row>
    <row r="22" spans="2:8" ht="12">
      <c r="B22" s="10" t="s">
        <v>422</v>
      </c>
      <c r="C22" s="10"/>
      <c r="D22" s="10"/>
      <c r="E22" s="10"/>
      <c r="F22" s="10"/>
      <c r="G22" s="10"/>
      <c r="H22" s="10"/>
    </row>
    <row r="23" spans="2:8" ht="12">
      <c r="B23" s="10"/>
      <c r="C23" s="10"/>
      <c r="D23" s="10"/>
      <c r="E23" s="10"/>
      <c r="F23" s="10"/>
      <c r="G23" s="10"/>
      <c r="H23" s="10"/>
    </row>
    <row r="24" spans="2:12" ht="12">
      <c r="B24" s="10"/>
      <c r="C24" s="10"/>
      <c r="D24" s="10"/>
      <c r="E24" s="10"/>
      <c r="F24" s="10"/>
      <c r="G24" s="10"/>
      <c r="H24" s="10"/>
      <c r="J24" s="47"/>
      <c r="K24" s="47"/>
      <c r="L24" s="47"/>
    </row>
    <row r="25" spans="1:12" ht="12">
      <c r="A25" s="33">
        <f>A7+1</f>
        <v>15</v>
      </c>
      <c r="B25" s="34" t="s">
        <v>175</v>
      </c>
      <c r="C25" s="34"/>
      <c r="D25" s="34"/>
      <c r="E25" s="34"/>
      <c r="F25" s="34"/>
      <c r="G25" s="34"/>
      <c r="H25" s="34"/>
      <c r="I25" s="35"/>
      <c r="J25" s="99"/>
      <c r="K25" s="99"/>
      <c r="L25" s="100"/>
    </row>
    <row r="26" spans="2:8" ht="12">
      <c r="B26" s="10"/>
      <c r="C26" s="10"/>
      <c r="D26" s="10"/>
      <c r="E26" s="10"/>
      <c r="F26" s="10"/>
      <c r="G26" s="10"/>
      <c r="H26" s="10"/>
    </row>
    <row r="27" spans="2:8" ht="12">
      <c r="B27" s="10" t="s">
        <v>423</v>
      </c>
      <c r="C27" s="10"/>
      <c r="D27" s="10"/>
      <c r="E27" s="10"/>
      <c r="F27" s="10"/>
      <c r="G27" s="10"/>
      <c r="H27" s="10"/>
    </row>
    <row r="28" spans="2:8" ht="12">
      <c r="B28" s="10" t="s">
        <v>424</v>
      </c>
      <c r="C28" s="10"/>
      <c r="D28" s="10"/>
      <c r="E28" s="10"/>
      <c r="F28" s="10"/>
      <c r="G28" s="10"/>
      <c r="H28" s="10"/>
    </row>
    <row r="29" spans="2:8" ht="12">
      <c r="B29" s="10" t="s">
        <v>404</v>
      </c>
      <c r="C29" s="10"/>
      <c r="D29" s="10"/>
      <c r="E29" s="10"/>
      <c r="F29" s="10"/>
      <c r="G29" s="10"/>
      <c r="H29" s="10"/>
    </row>
    <row r="30" spans="2:8" ht="12">
      <c r="B30" s="10" t="s">
        <v>425</v>
      </c>
      <c r="C30" s="10"/>
      <c r="D30" s="10"/>
      <c r="E30" s="10"/>
      <c r="F30" s="10"/>
      <c r="G30" s="10"/>
      <c r="H30" s="10"/>
    </row>
    <row r="31" spans="2:8" ht="12">
      <c r="B31" s="10" t="s">
        <v>405</v>
      </c>
      <c r="C31" s="10"/>
      <c r="D31" s="10"/>
      <c r="E31" s="10"/>
      <c r="F31" s="10"/>
      <c r="G31" s="10"/>
      <c r="H31" s="10"/>
    </row>
    <row r="32" spans="2:8" ht="12">
      <c r="B32" s="10"/>
      <c r="C32" s="10"/>
      <c r="D32" s="10"/>
      <c r="E32" s="10"/>
      <c r="F32" s="10"/>
      <c r="G32" s="10"/>
      <c r="H32" s="10"/>
    </row>
    <row r="33" spans="2:8" ht="12">
      <c r="B33" s="10" t="s">
        <v>426</v>
      </c>
      <c r="C33" s="10"/>
      <c r="D33" s="10"/>
      <c r="E33" s="10"/>
      <c r="F33" s="10"/>
      <c r="G33" s="10"/>
      <c r="H33" s="10"/>
    </row>
    <row r="34" spans="2:8" ht="12">
      <c r="B34" s="10" t="s">
        <v>427</v>
      </c>
      <c r="C34" s="10"/>
      <c r="D34" s="10"/>
      <c r="E34" s="10"/>
      <c r="F34" s="10"/>
      <c r="G34" s="10"/>
      <c r="H34" s="10"/>
    </row>
    <row r="35" spans="2:16" ht="12">
      <c r="B35" s="10"/>
      <c r="C35" s="10"/>
      <c r="D35" s="10"/>
      <c r="E35" s="10"/>
      <c r="F35" s="25"/>
      <c r="G35" s="10"/>
      <c r="H35" s="25"/>
      <c r="P35" s="47"/>
    </row>
    <row r="36" spans="2:16" ht="12">
      <c r="B36" s="10"/>
      <c r="C36" s="10"/>
      <c r="D36" s="10"/>
      <c r="E36" s="10"/>
      <c r="F36" s="10"/>
      <c r="G36" s="10"/>
      <c r="H36" s="10"/>
      <c r="P36" s="47"/>
    </row>
    <row r="37" spans="1:13" ht="12">
      <c r="A37" s="33">
        <f>A25+1</f>
        <v>16</v>
      </c>
      <c r="B37" s="34" t="s">
        <v>161</v>
      </c>
      <c r="C37" s="34"/>
      <c r="D37" s="34"/>
      <c r="E37" s="34"/>
      <c r="F37" s="34"/>
      <c r="G37" s="34"/>
      <c r="H37" s="34"/>
      <c r="I37" s="35"/>
      <c r="J37" s="35"/>
      <c r="K37" s="35"/>
      <c r="L37" s="35"/>
      <c r="M37" s="35"/>
    </row>
    <row r="38" spans="2:8" ht="12">
      <c r="B38" s="10"/>
      <c r="C38" s="10"/>
      <c r="D38" s="10"/>
      <c r="E38" s="10"/>
      <c r="F38" s="10"/>
      <c r="G38" s="10"/>
      <c r="H38" s="10"/>
    </row>
    <row r="39" spans="2:8" ht="12">
      <c r="B39" s="10" t="s">
        <v>180</v>
      </c>
      <c r="C39" s="10"/>
      <c r="D39" s="10"/>
      <c r="E39" s="10"/>
      <c r="F39" s="10"/>
      <c r="G39" s="10"/>
      <c r="H39" s="10"/>
    </row>
    <row r="40" spans="2:8" ht="12">
      <c r="B40" s="10" t="s">
        <v>236</v>
      </c>
      <c r="C40" s="10"/>
      <c r="D40" s="10"/>
      <c r="E40" s="10"/>
      <c r="F40" s="10"/>
      <c r="G40" s="10"/>
      <c r="H40" s="10"/>
    </row>
    <row r="41" spans="2:8" ht="12">
      <c r="B41" s="10" t="s">
        <v>237</v>
      </c>
      <c r="C41" s="10"/>
      <c r="D41" s="10"/>
      <c r="E41" s="10"/>
      <c r="F41" s="10"/>
      <c r="G41" s="10"/>
      <c r="H41" s="10"/>
    </row>
    <row r="42" spans="2:8" ht="12">
      <c r="B42" s="10"/>
      <c r="C42" s="10"/>
      <c r="D42" s="10"/>
      <c r="E42" s="10"/>
      <c r="F42" s="10"/>
      <c r="G42" s="10"/>
      <c r="H42" s="10"/>
    </row>
    <row r="43" spans="2:8" ht="12">
      <c r="B43" s="10" t="s">
        <v>208</v>
      </c>
      <c r="C43" s="10"/>
      <c r="D43" s="10"/>
      <c r="E43" s="10"/>
      <c r="F43" s="10"/>
      <c r="G43" s="10"/>
      <c r="H43" s="10"/>
    </row>
    <row r="44" spans="2:8" ht="12">
      <c r="B44" s="10" t="s">
        <v>210</v>
      </c>
      <c r="C44" s="10"/>
      <c r="D44" s="10"/>
      <c r="E44" s="10"/>
      <c r="F44" s="10"/>
      <c r="G44" s="10"/>
      <c r="H44" s="10"/>
    </row>
    <row r="45" spans="2:8" ht="12">
      <c r="B45" s="10" t="s">
        <v>209</v>
      </c>
      <c r="C45" s="10"/>
      <c r="D45" s="10"/>
      <c r="E45" s="10"/>
      <c r="F45" s="10"/>
      <c r="G45" s="10"/>
      <c r="H45" s="10"/>
    </row>
    <row r="46" spans="2:8" ht="12">
      <c r="B46" s="10"/>
      <c r="C46" s="10"/>
      <c r="D46" s="10"/>
      <c r="E46" s="10"/>
      <c r="F46" s="10"/>
      <c r="G46" s="10"/>
      <c r="H46" s="10"/>
    </row>
    <row r="47" spans="2:8" ht="12">
      <c r="B47" s="10"/>
      <c r="C47" s="10"/>
      <c r="D47" s="10"/>
      <c r="E47" s="10"/>
      <c r="F47" s="10"/>
      <c r="G47" s="10"/>
      <c r="H47" s="10"/>
    </row>
    <row r="48" spans="1:8" ht="12">
      <c r="A48" s="33">
        <f>A37+1</f>
        <v>17</v>
      </c>
      <c r="B48" s="34" t="s">
        <v>162</v>
      </c>
      <c r="C48" s="34"/>
      <c r="D48" s="34"/>
      <c r="E48" s="34"/>
      <c r="F48" s="34"/>
      <c r="G48" s="34"/>
      <c r="H48" s="34"/>
    </row>
    <row r="49" spans="2:8" ht="12">
      <c r="B49" s="10"/>
      <c r="C49" s="10"/>
      <c r="D49" s="10"/>
      <c r="E49" s="10"/>
      <c r="F49" s="10"/>
      <c r="G49" s="10"/>
      <c r="H49" s="10"/>
    </row>
    <row r="50" spans="2:8" ht="12">
      <c r="B50" s="10" t="s">
        <v>226</v>
      </c>
      <c r="C50" s="10"/>
      <c r="D50" s="10"/>
      <c r="E50" s="10"/>
      <c r="F50" s="10"/>
      <c r="G50" s="10"/>
      <c r="H50" s="10"/>
    </row>
    <row r="51" spans="2:8" ht="12">
      <c r="B51" s="10"/>
      <c r="C51" s="10"/>
      <c r="D51" s="10"/>
      <c r="E51" s="10"/>
      <c r="F51" s="10"/>
      <c r="G51" s="10"/>
      <c r="H51" s="10"/>
    </row>
    <row r="52" spans="2:10" ht="12">
      <c r="B52" s="10"/>
      <c r="C52" s="10"/>
      <c r="D52" s="10"/>
      <c r="E52" s="10"/>
      <c r="F52" s="10"/>
      <c r="G52" s="10"/>
      <c r="H52" s="10"/>
      <c r="J52" s="36"/>
    </row>
    <row r="53" spans="1:8" s="35" customFormat="1" ht="12">
      <c r="A53" s="33">
        <f>A48+1</f>
        <v>18</v>
      </c>
      <c r="B53" s="34" t="s">
        <v>104</v>
      </c>
      <c r="C53" s="34"/>
      <c r="D53" s="34"/>
      <c r="E53" s="34"/>
      <c r="F53" s="34"/>
      <c r="G53" s="34"/>
      <c r="H53" s="34"/>
    </row>
    <row r="54" spans="2:13" ht="12">
      <c r="B54" s="10"/>
      <c r="C54" s="10"/>
      <c r="D54" s="10"/>
      <c r="E54" s="10"/>
      <c r="F54" s="10"/>
      <c r="G54" s="10"/>
      <c r="H54" s="10"/>
      <c r="I54" s="11"/>
      <c r="J54" s="130" t="s">
        <v>406</v>
      </c>
      <c r="K54" s="130"/>
      <c r="L54" s="130"/>
      <c r="M54" s="36"/>
    </row>
    <row r="55" spans="2:13" ht="12">
      <c r="B55" s="10"/>
      <c r="C55" s="10"/>
      <c r="D55" s="10"/>
      <c r="E55" s="10"/>
      <c r="F55" s="10"/>
      <c r="G55" s="10"/>
      <c r="H55" s="10"/>
      <c r="I55" s="35"/>
      <c r="J55" s="136" t="s">
        <v>411</v>
      </c>
      <c r="K55" s="130"/>
      <c r="L55" s="130"/>
      <c r="M55" s="101"/>
    </row>
    <row r="56" spans="2:19" ht="12">
      <c r="B56" s="10"/>
      <c r="C56" s="10"/>
      <c r="D56" s="10"/>
      <c r="E56" s="10"/>
      <c r="F56" s="10"/>
      <c r="G56" s="10"/>
      <c r="H56" s="10"/>
      <c r="J56" s="102" t="s">
        <v>264</v>
      </c>
      <c r="L56" s="101" t="s">
        <v>238</v>
      </c>
      <c r="M56" s="36"/>
      <c r="Q56" s="10"/>
      <c r="R56" s="10"/>
      <c r="S56" s="10"/>
    </row>
    <row r="57" spans="2:19" ht="12">
      <c r="B57" s="10"/>
      <c r="C57" s="10"/>
      <c r="D57" s="10"/>
      <c r="E57" s="10"/>
      <c r="F57" s="10"/>
      <c r="G57" s="10"/>
      <c r="H57" s="10"/>
      <c r="J57" s="21" t="s">
        <v>35</v>
      </c>
      <c r="L57" s="20" t="s">
        <v>35</v>
      </c>
      <c r="M57" s="20"/>
      <c r="Q57" s="10"/>
      <c r="R57" s="10"/>
      <c r="S57" s="10"/>
    </row>
    <row r="58" spans="2:19" ht="12">
      <c r="B58" s="10" t="s">
        <v>187</v>
      </c>
      <c r="C58" s="10"/>
      <c r="D58" s="10"/>
      <c r="E58" s="10"/>
      <c r="F58" s="10"/>
      <c r="G58" s="10"/>
      <c r="H58" s="10"/>
      <c r="J58" s="21">
        <f>-225+203</f>
        <v>-22</v>
      </c>
      <c r="L58" s="20">
        <v>-273</v>
      </c>
      <c r="M58" s="20"/>
      <c r="Q58" s="10"/>
      <c r="R58" s="10"/>
      <c r="S58" s="10"/>
    </row>
    <row r="59" spans="2:19" ht="12">
      <c r="B59" s="10" t="s">
        <v>230</v>
      </c>
      <c r="C59" s="10"/>
      <c r="D59" s="10"/>
      <c r="E59" s="10"/>
      <c r="F59" s="10"/>
      <c r="G59" s="10"/>
      <c r="H59" s="10"/>
      <c r="J59" s="21">
        <v>0</v>
      </c>
      <c r="L59" s="20">
        <v>0</v>
      </c>
      <c r="M59" s="20"/>
      <c r="Q59" s="10"/>
      <c r="R59" s="10"/>
      <c r="S59" s="10"/>
    </row>
    <row r="60" spans="2:19" ht="12">
      <c r="B60" s="10" t="s">
        <v>231</v>
      </c>
      <c r="C60" s="10"/>
      <c r="D60" s="10"/>
      <c r="E60" s="10"/>
      <c r="F60" s="10"/>
      <c r="G60" s="10"/>
      <c r="H60" s="10"/>
      <c r="J60" s="48">
        <v>2695</v>
      </c>
      <c r="L60" s="24">
        <v>953</v>
      </c>
      <c r="M60" s="20"/>
      <c r="Q60" s="10"/>
      <c r="R60" s="10"/>
      <c r="S60" s="10"/>
    </row>
    <row r="61" spans="2:19" ht="12">
      <c r="B61" s="10"/>
      <c r="C61" s="10"/>
      <c r="D61" s="10"/>
      <c r="E61" s="10"/>
      <c r="F61" s="10"/>
      <c r="G61" s="10"/>
      <c r="H61" s="10"/>
      <c r="J61" s="21">
        <f>SUM(J58:J60)</f>
        <v>2673</v>
      </c>
      <c r="L61" s="20">
        <f>SUM(L58:L60)</f>
        <v>680</v>
      </c>
      <c r="M61" s="20"/>
      <c r="Q61" s="10"/>
      <c r="R61" s="10"/>
      <c r="S61" s="10"/>
    </row>
    <row r="62" spans="2:19" ht="12">
      <c r="B62" s="10" t="s">
        <v>232</v>
      </c>
      <c r="C62" s="10"/>
      <c r="D62" s="10"/>
      <c r="E62" s="10"/>
      <c r="F62" s="10"/>
      <c r="G62" s="10"/>
      <c r="H62" s="10"/>
      <c r="J62" s="103">
        <v>-200</v>
      </c>
      <c r="L62" s="36">
        <v>212</v>
      </c>
      <c r="N62" s="10"/>
      <c r="O62" s="10"/>
      <c r="Q62" s="10"/>
      <c r="R62" s="10"/>
      <c r="S62" s="10"/>
    </row>
    <row r="63" spans="2:19" ht="12.75" thickBot="1">
      <c r="B63" s="28" t="s">
        <v>407</v>
      </c>
      <c r="C63" s="10"/>
      <c r="D63" s="10"/>
      <c r="E63" s="10"/>
      <c r="G63" s="10"/>
      <c r="H63" s="10"/>
      <c r="J63" s="56">
        <f>SUM(J61:J62)</f>
        <v>2473</v>
      </c>
      <c r="K63" s="26"/>
      <c r="L63" s="53">
        <f>SUM(L61:L62)</f>
        <v>892</v>
      </c>
      <c r="M63" s="38"/>
      <c r="N63" s="10"/>
      <c r="Q63" s="10"/>
      <c r="R63" s="10"/>
      <c r="S63" s="10"/>
    </row>
    <row r="64" spans="2:19" ht="12.75" thickTop="1">
      <c r="B64" s="10"/>
      <c r="C64" s="10"/>
      <c r="D64" s="10"/>
      <c r="E64" s="10"/>
      <c r="G64" s="10"/>
      <c r="H64" s="10"/>
      <c r="J64" s="46"/>
      <c r="L64" s="39"/>
      <c r="M64" s="26"/>
      <c r="N64" s="10"/>
      <c r="Q64" s="10"/>
      <c r="R64" s="10"/>
      <c r="S64" s="10"/>
    </row>
    <row r="65" spans="2:19" ht="12">
      <c r="B65" s="10"/>
      <c r="C65" s="10"/>
      <c r="D65" s="10"/>
      <c r="E65" s="10"/>
      <c r="G65" s="10"/>
      <c r="H65" s="10"/>
      <c r="J65" s="46"/>
      <c r="L65" s="39"/>
      <c r="M65" s="26"/>
      <c r="N65" s="10"/>
      <c r="Q65" s="10"/>
      <c r="R65" s="10"/>
      <c r="S65" s="10"/>
    </row>
    <row r="66" spans="2:19" ht="12">
      <c r="B66" s="10"/>
      <c r="C66" s="10"/>
      <c r="D66" s="10"/>
      <c r="E66" s="10"/>
      <c r="G66" s="10"/>
      <c r="H66" s="10"/>
      <c r="J66" s="46"/>
      <c r="L66" s="39"/>
      <c r="M66" s="26"/>
      <c r="N66" s="10"/>
      <c r="Q66" s="10"/>
      <c r="R66" s="10"/>
      <c r="S66" s="10"/>
    </row>
    <row r="67" spans="1:19" ht="12">
      <c r="A67" s="33">
        <f>A53</f>
        <v>18</v>
      </c>
      <c r="B67" s="34" t="s">
        <v>313</v>
      </c>
      <c r="C67" s="10"/>
      <c r="D67" s="10"/>
      <c r="E67" s="10"/>
      <c r="G67" s="10"/>
      <c r="H67" s="10"/>
      <c r="J67" s="46"/>
      <c r="L67" s="39"/>
      <c r="M67" s="26"/>
      <c r="N67" s="10"/>
      <c r="Q67" s="10"/>
      <c r="R67" s="10"/>
      <c r="S67" s="10"/>
    </row>
    <row r="68" spans="2:19" ht="12">
      <c r="B68" s="10"/>
      <c r="C68" s="10"/>
      <c r="D68" s="10"/>
      <c r="E68" s="10"/>
      <c r="G68" s="10"/>
      <c r="H68" s="10"/>
      <c r="J68" s="135" t="str">
        <f>J54</f>
        <v>6 months ended</v>
      </c>
      <c r="K68" s="135"/>
      <c r="L68" s="135"/>
      <c r="M68" s="26"/>
      <c r="N68" s="10"/>
      <c r="Q68" s="10"/>
      <c r="R68" s="10"/>
      <c r="S68" s="10"/>
    </row>
    <row r="69" spans="2:19" ht="12">
      <c r="B69" s="10"/>
      <c r="C69" s="10"/>
      <c r="D69" s="10"/>
      <c r="E69" s="10"/>
      <c r="G69" s="10"/>
      <c r="H69" s="10"/>
      <c r="J69" s="135" t="str">
        <f>J55</f>
        <v>31 December</v>
      </c>
      <c r="K69" s="135"/>
      <c r="L69" s="135"/>
      <c r="M69" s="26"/>
      <c r="N69" s="10"/>
      <c r="Q69" s="10"/>
      <c r="R69" s="10"/>
      <c r="S69" s="10"/>
    </row>
    <row r="70" spans="2:19" ht="12">
      <c r="B70" s="10"/>
      <c r="C70" s="10"/>
      <c r="D70" s="10"/>
      <c r="E70" s="10"/>
      <c r="G70" s="10"/>
      <c r="H70" s="10"/>
      <c r="J70" s="46" t="str">
        <f>J56</f>
        <v>2006</v>
      </c>
      <c r="L70" s="39" t="str">
        <f>L56</f>
        <v>2005</v>
      </c>
      <c r="M70" s="26"/>
      <c r="N70" s="10"/>
      <c r="Q70" s="10"/>
      <c r="R70" s="10"/>
      <c r="S70" s="10"/>
    </row>
    <row r="71" spans="2:20" ht="12">
      <c r="B71" s="10" t="s">
        <v>148</v>
      </c>
      <c r="C71" s="10"/>
      <c r="D71" s="10"/>
      <c r="E71" s="10"/>
      <c r="G71" s="10"/>
      <c r="H71" s="10"/>
      <c r="J71" s="46" t="str">
        <f>J57</f>
        <v>RM'000</v>
      </c>
      <c r="L71" s="39" t="str">
        <f>L57</f>
        <v>RM'000</v>
      </c>
      <c r="M71" s="26"/>
      <c r="N71" s="10"/>
      <c r="Q71" s="10"/>
      <c r="R71" s="10"/>
      <c r="S71" s="10"/>
      <c r="T71" s="98"/>
    </row>
    <row r="72" spans="2:19" ht="12">
      <c r="B72" s="10" t="s">
        <v>149</v>
      </c>
      <c r="C72" s="10"/>
      <c r="D72" s="10"/>
      <c r="E72" s="10"/>
      <c r="G72" s="10"/>
      <c r="H72" s="10"/>
      <c r="J72" s="46">
        <v>387</v>
      </c>
      <c r="L72" s="39">
        <v>-182</v>
      </c>
      <c r="M72" s="26"/>
      <c r="N72" s="10"/>
      <c r="Q72" s="34"/>
      <c r="R72" s="34"/>
      <c r="S72" s="10"/>
    </row>
    <row r="73" spans="2:19" ht="12">
      <c r="B73" s="10" t="s">
        <v>150</v>
      </c>
      <c r="C73" s="10"/>
      <c r="D73" s="10"/>
      <c r="E73" s="10"/>
      <c r="G73" s="10"/>
      <c r="H73" s="10"/>
      <c r="J73" s="46">
        <v>-2860</v>
      </c>
      <c r="L73" s="39">
        <v>1074</v>
      </c>
      <c r="M73" s="26"/>
      <c r="N73" s="10"/>
      <c r="Q73" s="10"/>
      <c r="R73" s="10"/>
      <c r="S73" s="10"/>
    </row>
    <row r="74" spans="2:19" ht="12.75" thickBot="1">
      <c r="B74" s="10"/>
      <c r="C74" s="10"/>
      <c r="D74" s="10"/>
      <c r="E74" s="10"/>
      <c r="F74" s="10"/>
      <c r="G74" s="10"/>
      <c r="H74" s="10"/>
      <c r="J74" s="56">
        <f>SUM(J72:J73)</f>
        <v>-2473</v>
      </c>
      <c r="L74" s="53">
        <f>SUM(L72:L73)</f>
        <v>892</v>
      </c>
      <c r="Q74" s="10"/>
      <c r="R74" s="10"/>
      <c r="S74" s="10"/>
    </row>
    <row r="75" spans="2:12" ht="12.75" thickTop="1">
      <c r="B75" s="10"/>
      <c r="C75" s="10"/>
      <c r="D75" s="10"/>
      <c r="E75" s="10"/>
      <c r="F75" s="10"/>
      <c r="G75" s="10"/>
      <c r="H75" s="10"/>
      <c r="J75" s="21"/>
      <c r="L75" s="20"/>
    </row>
    <row r="76" spans="2:10" ht="12">
      <c r="B76" s="10" t="s">
        <v>189</v>
      </c>
      <c r="C76" s="10"/>
      <c r="D76" s="10"/>
      <c r="E76" s="10"/>
      <c r="F76" s="10"/>
      <c r="G76" s="10"/>
      <c r="H76" s="10"/>
      <c r="J76" s="104"/>
    </row>
    <row r="77" spans="2:10" ht="12">
      <c r="B77" s="10"/>
      <c r="C77" s="10"/>
      <c r="D77" s="10"/>
      <c r="E77" s="10"/>
      <c r="F77" s="10"/>
      <c r="G77" s="10"/>
      <c r="H77" s="10"/>
      <c r="J77" s="35"/>
    </row>
    <row r="78" spans="2:12" ht="12">
      <c r="B78" s="10" t="s">
        <v>190</v>
      </c>
      <c r="C78" s="10"/>
      <c r="D78" s="10"/>
      <c r="E78" s="10"/>
      <c r="F78" s="10"/>
      <c r="G78" s="10"/>
      <c r="H78" s="10"/>
      <c r="J78" s="12">
        <v>2695</v>
      </c>
      <c r="K78" s="10"/>
      <c r="L78" s="11">
        <v>953</v>
      </c>
    </row>
    <row r="79" spans="2:12" ht="12">
      <c r="B79" s="10" t="s">
        <v>197</v>
      </c>
      <c r="C79" s="10"/>
      <c r="D79" s="10"/>
      <c r="E79" s="10"/>
      <c r="F79" s="10"/>
      <c r="G79" s="10"/>
      <c r="H79" s="10"/>
      <c r="J79" s="12">
        <v>0</v>
      </c>
      <c r="K79" s="10"/>
      <c r="L79" s="11">
        <v>243</v>
      </c>
    </row>
    <row r="80" spans="2:12" ht="12.75" thickBot="1">
      <c r="B80" s="10"/>
      <c r="C80" s="10"/>
      <c r="D80" s="10"/>
      <c r="E80" s="10"/>
      <c r="F80" s="105"/>
      <c r="G80" s="10"/>
      <c r="H80" s="10"/>
      <c r="J80" s="106">
        <f>SUM(J78:J79)</f>
        <v>2695</v>
      </c>
      <c r="K80" s="10"/>
      <c r="L80" s="52">
        <f>SUM(L78:L79)</f>
        <v>1196</v>
      </c>
    </row>
    <row r="81" spans="2:12" ht="12.75" thickTop="1">
      <c r="B81" s="10"/>
      <c r="C81" s="10"/>
      <c r="D81" s="10"/>
      <c r="E81" s="10"/>
      <c r="F81" s="10"/>
      <c r="G81" s="10"/>
      <c r="H81" s="10"/>
      <c r="J81" s="21"/>
      <c r="L81" s="20"/>
    </row>
    <row r="82" spans="2:8" ht="12">
      <c r="B82" s="10" t="s">
        <v>428</v>
      </c>
      <c r="C82" s="10"/>
      <c r="D82" s="10"/>
      <c r="E82" s="10"/>
      <c r="F82" s="10"/>
      <c r="G82" s="10"/>
      <c r="H82" s="10"/>
    </row>
    <row r="83" spans="2:8" ht="12">
      <c r="B83" s="10" t="s">
        <v>312</v>
      </c>
      <c r="C83" s="10"/>
      <c r="D83" s="10"/>
      <c r="E83" s="10"/>
      <c r="F83" s="10"/>
      <c r="G83" s="10"/>
      <c r="H83" s="10"/>
    </row>
    <row r="84" spans="2:8" ht="12" customHeight="1">
      <c r="B84" s="10" t="s">
        <v>262</v>
      </c>
      <c r="C84" s="10"/>
      <c r="D84" s="10"/>
      <c r="E84" s="10"/>
      <c r="F84" s="10"/>
      <c r="G84" s="10"/>
      <c r="H84" s="10"/>
    </row>
    <row r="85" spans="2:8" ht="12" customHeight="1">
      <c r="B85" s="10"/>
      <c r="C85" s="10"/>
      <c r="D85" s="10"/>
      <c r="E85" s="10"/>
      <c r="F85" s="10"/>
      <c r="G85" s="10"/>
      <c r="H85" s="10"/>
    </row>
    <row r="86" spans="2:8" ht="12" customHeight="1">
      <c r="B86" s="10"/>
      <c r="C86" s="10"/>
      <c r="D86" s="10"/>
      <c r="E86" s="10"/>
      <c r="F86" s="10"/>
      <c r="G86" s="10"/>
      <c r="H86" s="10"/>
    </row>
    <row r="87" spans="2:8" ht="12">
      <c r="B87" s="10"/>
      <c r="C87" s="10"/>
      <c r="D87" s="10"/>
      <c r="E87" s="10"/>
      <c r="F87" s="10"/>
      <c r="G87" s="10"/>
      <c r="H87" s="10"/>
    </row>
    <row r="88" spans="1:8" s="35" customFormat="1" ht="12">
      <c r="A88" s="33">
        <f>A53+1</f>
        <v>19</v>
      </c>
      <c r="B88" s="34" t="s">
        <v>151</v>
      </c>
      <c r="C88" s="34"/>
      <c r="D88" s="34"/>
      <c r="E88" s="34"/>
      <c r="F88" s="34"/>
      <c r="G88" s="34"/>
      <c r="H88" s="34"/>
    </row>
    <row r="89" spans="2:8" ht="12">
      <c r="B89" s="10"/>
      <c r="C89" s="10"/>
      <c r="D89" s="10"/>
      <c r="E89" s="10"/>
      <c r="F89" s="10"/>
      <c r="G89" s="10"/>
      <c r="H89" s="10"/>
    </row>
    <row r="90" spans="2:8" ht="12">
      <c r="B90" s="10" t="s">
        <v>408</v>
      </c>
      <c r="C90" s="10"/>
      <c r="D90" s="10"/>
      <c r="E90" s="10"/>
      <c r="F90" s="10"/>
      <c r="G90" s="10"/>
      <c r="H90" s="10"/>
    </row>
    <row r="91" spans="2:12" ht="12">
      <c r="B91" s="37" t="s">
        <v>265</v>
      </c>
      <c r="C91" s="10"/>
      <c r="D91" s="10"/>
      <c r="E91" s="10"/>
      <c r="F91" s="10"/>
      <c r="G91" s="10"/>
      <c r="H91" s="10"/>
      <c r="I91" s="10"/>
      <c r="J91" s="10"/>
      <c r="K91" s="10"/>
      <c r="L91" s="10"/>
    </row>
    <row r="92" spans="2:12" ht="12">
      <c r="B92" s="37"/>
      <c r="C92" s="10"/>
      <c r="D92" s="10"/>
      <c r="E92" s="10"/>
      <c r="F92" s="10"/>
      <c r="G92" s="10"/>
      <c r="H92" s="10"/>
      <c r="I92" s="10"/>
      <c r="J92" s="10"/>
      <c r="K92" s="10"/>
      <c r="L92" s="10"/>
    </row>
    <row r="93" spans="2:12" ht="12">
      <c r="B93" s="37"/>
      <c r="C93" s="10"/>
      <c r="D93" s="10"/>
      <c r="E93" s="10"/>
      <c r="F93" s="10"/>
      <c r="G93" s="10"/>
      <c r="H93" s="10"/>
      <c r="I93" s="10"/>
      <c r="J93" s="10"/>
      <c r="K93" s="10"/>
      <c r="L93" s="10"/>
    </row>
    <row r="94" spans="2:12" ht="12"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</row>
    <row r="95" spans="1:8" s="35" customFormat="1" ht="12">
      <c r="A95" s="33">
        <f>A88+1</f>
        <v>20</v>
      </c>
      <c r="B95" s="34" t="s">
        <v>152</v>
      </c>
      <c r="C95" s="34"/>
      <c r="D95" s="34"/>
      <c r="E95" s="34"/>
      <c r="F95" s="34"/>
      <c r="G95" s="34"/>
      <c r="H95" s="34"/>
    </row>
    <row r="96" spans="2:8" ht="12">
      <c r="B96" s="10"/>
      <c r="C96" s="10"/>
      <c r="D96" s="10"/>
      <c r="E96" s="10"/>
      <c r="F96" s="10"/>
      <c r="G96" s="10"/>
      <c r="H96" s="10"/>
    </row>
    <row r="97" spans="2:8" ht="12">
      <c r="B97" s="10" t="s">
        <v>409</v>
      </c>
      <c r="C97" s="10"/>
      <c r="D97" s="10"/>
      <c r="E97" s="10"/>
      <c r="F97" s="10"/>
      <c r="G97" s="10"/>
      <c r="H97" s="10"/>
    </row>
    <row r="98" spans="2:8" ht="12">
      <c r="B98" s="10"/>
      <c r="C98" s="10"/>
      <c r="D98" s="10"/>
      <c r="E98" s="10"/>
      <c r="F98" s="10"/>
      <c r="G98" s="10"/>
      <c r="H98" s="10"/>
    </row>
    <row r="99" spans="2:8" ht="12">
      <c r="B99" s="10" t="s">
        <v>240</v>
      </c>
      <c r="C99" s="10"/>
      <c r="D99" s="10"/>
      <c r="E99" s="10"/>
      <c r="F99" s="10"/>
      <c r="G99" s="10"/>
      <c r="H99" s="10"/>
    </row>
    <row r="100" spans="2:8" ht="12">
      <c r="B100" s="10"/>
      <c r="C100" s="10"/>
      <c r="D100" s="10"/>
      <c r="E100" s="10"/>
      <c r="F100" s="10"/>
      <c r="G100" s="10"/>
      <c r="H100" s="10"/>
    </row>
    <row r="101" spans="2:10" ht="12">
      <c r="B101" s="10"/>
      <c r="C101" s="10"/>
      <c r="D101" s="10"/>
      <c r="E101" s="10"/>
      <c r="F101" s="10"/>
      <c r="G101" s="10"/>
      <c r="H101" s="10"/>
      <c r="J101" s="20" t="s">
        <v>35</v>
      </c>
    </row>
    <row r="102" spans="2:10" ht="12">
      <c r="B102" s="10" t="s">
        <v>258</v>
      </c>
      <c r="C102" s="10"/>
      <c r="D102" s="10"/>
      <c r="E102" s="10"/>
      <c r="F102" s="10"/>
      <c r="G102" s="10"/>
      <c r="H102" s="10"/>
      <c r="J102" s="20">
        <v>350</v>
      </c>
    </row>
    <row r="103" spans="2:10" ht="12">
      <c r="B103" s="10" t="s">
        <v>259</v>
      </c>
      <c r="C103" s="10"/>
      <c r="D103" s="10"/>
      <c r="E103" s="10"/>
      <c r="F103" s="10"/>
      <c r="G103" s="10"/>
      <c r="H103" s="10"/>
      <c r="J103" s="20">
        <v>114</v>
      </c>
    </row>
    <row r="104" spans="2:10" ht="12">
      <c r="B104" s="10" t="s">
        <v>438</v>
      </c>
      <c r="C104" s="10"/>
      <c r="D104" s="10"/>
      <c r="E104" s="10"/>
      <c r="F104" s="10"/>
      <c r="G104" s="10"/>
      <c r="H104" s="10"/>
      <c r="J104" s="20">
        <v>148</v>
      </c>
    </row>
    <row r="105" spans="2:10" ht="12">
      <c r="B105" s="10"/>
      <c r="C105" s="10"/>
      <c r="D105" s="10"/>
      <c r="E105" s="10"/>
      <c r="F105" s="10"/>
      <c r="G105" s="10"/>
      <c r="H105" s="10"/>
      <c r="J105" s="20"/>
    </row>
    <row r="106" spans="2:10" ht="12">
      <c r="B106" s="10"/>
      <c r="C106" s="10"/>
      <c r="D106" s="10"/>
      <c r="E106" s="10"/>
      <c r="F106" s="10"/>
      <c r="G106" s="10"/>
      <c r="H106" s="10"/>
      <c r="J106" s="20"/>
    </row>
    <row r="107" spans="2:10" ht="12">
      <c r="B107" s="10"/>
      <c r="C107" s="10"/>
      <c r="D107" s="10"/>
      <c r="E107" s="10"/>
      <c r="F107" s="10"/>
      <c r="G107" s="10"/>
      <c r="H107" s="10"/>
      <c r="J107" s="20"/>
    </row>
    <row r="108" spans="1:8" s="35" customFormat="1" ht="12">
      <c r="A108" s="33">
        <f>A95+1</f>
        <v>21</v>
      </c>
      <c r="B108" s="34" t="s">
        <v>178</v>
      </c>
      <c r="C108" s="34"/>
      <c r="D108" s="34"/>
      <c r="E108" s="34"/>
      <c r="F108" s="34"/>
      <c r="G108" s="34"/>
      <c r="H108" s="34"/>
    </row>
    <row r="109" spans="2:13" ht="12"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</row>
    <row r="110" spans="2:13" ht="12">
      <c r="B110" s="10" t="s">
        <v>429</v>
      </c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</row>
    <row r="111" spans="2:13" ht="12">
      <c r="B111" s="10" t="s">
        <v>430</v>
      </c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</row>
    <row r="112" spans="2:13" ht="12">
      <c r="B112" s="37" t="s">
        <v>431</v>
      </c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</row>
    <row r="113" spans="2:13" ht="12"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</row>
    <row r="114" spans="2:13" ht="12">
      <c r="B114" s="10" t="s">
        <v>432</v>
      </c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</row>
    <row r="115" spans="2:13" ht="12">
      <c r="B115" s="10" t="s">
        <v>433</v>
      </c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</row>
    <row r="116" spans="2:13" ht="12">
      <c r="B116" s="10" t="s">
        <v>434</v>
      </c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</row>
    <row r="117" spans="2:13" ht="12"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</row>
    <row r="118" spans="3:13" ht="12"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</row>
    <row r="119" spans="3:13" ht="12"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</row>
    <row r="120" spans="2:13" ht="12"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</row>
    <row r="121" spans="2:13" ht="12"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</row>
    <row r="122" spans="2:13" ht="12"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</row>
    <row r="123" spans="2:13" ht="12"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</row>
    <row r="124" spans="1:13" ht="12">
      <c r="A124" s="33">
        <f>A108</f>
        <v>21</v>
      </c>
      <c r="B124" s="34" t="s">
        <v>260</v>
      </c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</row>
    <row r="125" spans="2:13" ht="12"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</row>
    <row r="126" spans="2:13" ht="12">
      <c r="B126" s="10" t="s">
        <v>435</v>
      </c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</row>
    <row r="127" spans="2:13" ht="12">
      <c r="B127" s="10" t="s">
        <v>436</v>
      </c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</row>
    <row r="128" spans="2:13" ht="12"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</row>
    <row r="129" spans="2:13" ht="12">
      <c r="B129" s="10" t="s">
        <v>437</v>
      </c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</row>
    <row r="130" spans="2:13" ht="12">
      <c r="B130" s="10" t="s">
        <v>0</v>
      </c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</row>
    <row r="131" spans="2:13" ht="12">
      <c r="B131" s="10" t="s">
        <v>1</v>
      </c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</row>
    <row r="132" spans="2:13" ht="12"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</row>
    <row r="133" spans="2:13" ht="12">
      <c r="B133" s="10" t="s">
        <v>2</v>
      </c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</row>
    <row r="134" spans="2:13" ht="12">
      <c r="B134" s="10" t="s">
        <v>3</v>
      </c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</row>
    <row r="135" spans="2:13" ht="12">
      <c r="B135" s="10" t="s">
        <v>4</v>
      </c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</row>
    <row r="136" spans="2:13" ht="12"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</row>
    <row r="137" spans="2:13" ht="12">
      <c r="B137" s="10" t="s">
        <v>5</v>
      </c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</row>
    <row r="138" spans="2:13" ht="12">
      <c r="B138" s="10" t="s">
        <v>6</v>
      </c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</row>
    <row r="139" spans="2:13" ht="12">
      <c r="B139" s="10" t="s">
        <v>7</v>
      </c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</row>
    <row r="140" spans="2:13" ht="12"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</row>
    <row r="141" spans="2:13" ht="12">
      <c r="B141" s="10" t="s">
        <v>314</v>
      </c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</row>
    <row r="142" spans="2:13" ht="12">
      <c r="B142" s="10" t="s">
        <v>439</v>
      </c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</row>
    <row r="143" spans="2:13" ht="12"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</row>
    <row r="144" spans="2:13" ht="12"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</row>
    <row r="145" spans="1:8" s="35" customFormat="1" ht="12">
      <c r="A145" s="33">
        <f>A108+1</f>
        <v>22</v>
      </c>
      <c r="B145" s="34" t="s">
        <v>165</v>
      </c>
      <c r="C145" s="34"/>
      <c r="D145" s="34"/>
      <c r="E145" s="34"/>
      <c r="F145" s="34"/>
      <c r="G145" s="34"/>
      <c r="H145" s="34"/>
    </row>
    <row r="146" spans="2:12" ht="12">
      <c r="B146" s="10"/>
      <c r="C146" s="10"/>
      <c r="D146" s="10"/>
      <c r="E146" s="10"/>
      <c r="F146" s="10"/>
      <c r="G146" s="10"/>
      <c r="H146" s="10"/>
      <c r="I146" s="35"/>
      <c r="J146" s="131" t="str">
        <f>J54</f>
        <v>6 months ended</v>
      </c>
      <c r="K146" s="131"/>
      <c r="L146" s="131"/>
    </row>
    <row r="147" spans="2:12" ht="12">
      <c r="B147" s="10"/>
      <c r="C147" s="10"/>
      <c r="D147" s="10"/>
      <c r="E147" s="10"/>
      <c r="F147" s="10"/>
      <c r="G147" s="10"/>
      <c r="H147" s="10"/>
      <c r="I147" s="35"/>
      <c r="J147" s="131" t="str">
        <f>J55</f>
        <v>31 December</v>
      </c>
      <c r="K147" s="131"/>
      <c r="L147" s="131"/>
    </row>
    <row r="148" spans="2:12" ht="12">
      <c r="B148" s="10"/>
      <c r="C148" s="10"/>
      <c r="D148" s="10"/>
      <c r="E148" s="10"/>
      <c r="F148" s="10"/>
      <c r="G148" s="10"/>
      <c r="H148" s="10"/>
      <c r="J148" s="102" t="str">
        <f>J56</f>
        <v>2006</v>
      </c>
      <c r="L148" s="101" t="str">
        <f>L56</f>
        <v>2005</v>
      </c>
    </row>
    <row r="149" spans="2:12" ht="12">
      <c r="B149" s="10"/>
      <c r="C149" s="10"/>
      <c r="D149" s="10"/>
      <c r="E149" s="10"/>
      <c r="G149" s="10"/>
      <c r="J149" s="12" t="s">
        <v>51</v>
      </c>
      <c r="L149" s="11" t="s">
        <v>51</v>
      </c>
    </row>
    <row r="150" spans="2:12" ht="12">
      <c r="B150" s="10" t="s">
        <v>52</v>
      </c>
      <c r="C150" s="10"/>
      <c r="D150" s="10"/>
      <c r="E150" s="10"/>
      <c r="G150" s="10"/>
      <c r="J150" s="12"/>
      <c r="L150" s="11"/>
    </row>
    <row r="151" spans="2:12" ht="12">
      <c r="B151" s="10" t="s">
        <v>53</v>
      </c>
      <c r="C151" s="10"/>
      <c r="D151" s="10"/>
      <c r="E151" s="10"/>
      <c r="G151" s="10"/>
      <c r="J151" s="12">
        <v>42730</v>
      </c>
      <c r="L151" s="11">
        <v>44393</v>
      </c>
    </row>
    <row r="152" spans="2:12" ht="12">
      <c r="B152" s="10" t="s">
        <v>54</v>
      </c>
      <c r="C152" s="10"/>
      <c r="D152" s="10"/>
      <c r="E152" s="10"/>
      <c r="G152" s="10"/>
      <c r="J152" s="12">
        <v>2300</v>
      </c>
      <c r="L152" s="11">
        <v>2776</v>
      </c>
    </row>
    <row r="153" spans="2:12" ht="12">
      <c r="B153" s="10"/>
      <c r="C153" s="10"/>
      <c r="D153" s="10"/>
      <c r="E153" s="10"/>
      <c r="G153" s="10"/>
      <c r="J153" s="107">
        <f>+J151+J152</f>
        <v>45030</v>
      </c>
      <c r="L153" s="108">
        <f>+L151+L152</f>
        <v>47169</v>
      </c>
    </row>
    <row r="154" spans="2:12" ht="12">
      <c r="B154" s="10"/>
      <c r="C154" s="10"/>
      <c r="D154" s="10"/>
      <c r="E154" s="10"/>
      <c r="G154" s="10"/>
      <c r="J154" s="12"/>
      <c r="L154" s="11"/>
    </row>
    <row r="155" spans="2:12" ht="12">
      <c r="B155" s="10" t="s">
        <v>55</v>
      </c>
      <c r="C155" s="10"/>
      <c r="D155" s="10"/>
      <c r="E155" s="10"/>
      <c r="G155" s="10"/>
      <c r="J155" s="12"/>
      <c r="L155" s="11"/>
    </row>
    <row r="156" spans="2:12" ht="12">
      <c r="B156" s="10" t="s">
        <v>53</v>
      </c>
      <c r="C156" s="10"/>
      <c r="D156" s="10"/>
      <c r="E156" s="10"/>
      <c r="G156" s="10"/>
      <c r="J156" s="12">
        <v>1091</v>
      </c>
      <c r="L156" s="36">
        <v>3333</v>
      </c>
    </row>
    <row r="157" spans="2:12" ht="12">
      <c r="B157" s="10" t="s">
        <v>56</v>
      </c>
      <c r="E157" s="10"/>
      <c r="G157" s="10"/>
      <c r="J157" s="12">
        <v>1814</v>
      </c>
      <c r="L157" s="36">
        <v>2585</v>
      </c>
    </row>
    <row r="158" spans="3:12" ht="12">
      <c r="C158" s="10"/>
      <c r="D158" s="10"/>
      <c r="E158" s="10"/>
      <c r="G158" s="10"/>
      <c r="J158" s="107">
        <f>+J156+J157</f>
        <v>2905</v>
      </c>
      <c r="L158" s="108">
        <f>+L156+L157</f>
        <v>5918</v>
      </c>
    </row>
    <row r="159" spans="2:12" ht="12">
      <c r="B159" s="10"/>
      <c r="C159" s="10"/>
      <c r="D159" s="10"/>
      <c r="E159" s="10"/>
      <c r="G159" s="10"/>
      <c r="J159" s="12"/>
      <c r="L159" s="36"/>
    </row>
    <row r="160" spans="2:12" ht="12.75" thickBot="1">
      <c r="B160" s="10"/>
      <c r="C160" s="10"/>
      <c r="D160" s="10"/>
      <c r="E160" s="10"/>
      <c r="G160" s="10"/>
      <c r="J160" s="106">
        <f>+J153+J158</f>
        <v>47935</v>
      </c>
      <c r="L160" s="52">
        <f>+L153+L158</f>
        <v>53087</v>
      </c>
    </row>
    <row r="161" spans="2:12" ht="12.75" thickTop="1">
      <c r="B161" s="10"/>
      <c r="C161" s="10"/>
      <c r="D161" s="10"/>
      <c r="E161" s="10"/>
      <c r="G161" s="10"/>
      <c r="J161" s="12"/>
      <c r="L161" s="11"/>
    </row>
    <row r="162" spans="2:8" ht="12">
      <c r="B162" s="10" t="s">
        <v>166</v>
      </c>
      <c r="C162" s="10"/>
      <c r="D162" s="10"/>
      <c r="E162" s="10"/>
      <c r="F162" s="10"/>
      <c r="G162" s="10"/>
      <c r="H162" s="10"/>
    </row>
    <row r="163" spans="2:8" ht="12">
      <c r="B163" s="10"/>
      <c r="C163" s="10"/>
      <c r="D163" s="10"/>
      <c r="E163" s="10"/>
      <c r="F163" s="10"/>
      <c r="G163" s="10"/>
      <c r="H163" s="10"/>
    </row>
    <row r="164" spans="2:8" ht="12">
      <c r="B164" s="10"/>
      <c r="C164" s="10"/>
      <c r="D164" s="10"/>
      <c r="E164" s="10"/>
      <c r="F164" s="10"/>
      <c r="G164" s="10"/>
      <c r="H164" s="10"/>
    </row>
    <row r="165" spans="2:8" ht="12">
      <c r="B165" s="10"/>
      <c r="C165" s="10"/>
      <c r="D165" s="10"/>
      <c r="E165" s="10"/>
      <c r="F165" s="10"/>
      <c r="G165" s="10"/>
      <c r="H165" s="10"/>
    </row>
    <row r="166" spans="1:8" s="35" customFormat="1" ht="12">
      <c r="A166" s="33">
        <f>A145+1</f>
        <v>23</v>
      </c>
      <c r="B166" s="34" t="s">
        <v>156</v>
      </c>
      <c r="C166" s="34"/>
      <c r="D166" s="34"/>
      <c r="E166" s="34"/>
      <c r="F166" s="34"/>
      <c r="G166" s="34"/>
      <c r="H166" s="34"/>
    </row>
    <row r="167" spans="2:8" ht="12">
      <c r="B167" s="10"/>
      <c r="C167" s="10"/>
      <c r="D167" s="10"/>
      <c r="E167" s="10"/>
      <c r="F167" s="10"/>
      <c r="G167" s="10"/>
      <c r="H167" s="10"/>
    </row>
    <row r="168" spans="2:8" ht="12">
      <c r="B168" s="10" t="s">
        <v>58</v>
      </c>
      <c r="C168" s="10"/>
      <c r="D168" s="10"/>
      <c r="E168" s="10"/>
      <c r="F168" s="10"/>
      <c r="G168" s="10"/>
      <c r="H168" s="10"/>
    </row>
    <row r="169" spans="2:8" ht="12">
      <c r="B169" s="10"/>
      <c r="C169" s="10"/>
      <c r="D169" s="10"/>
      <c r="E169" s="10"/>
      <c r="F169" s="10"/>
      <c r="G169" s="10"/>
      <c r="H169" s="10"/>
    </row>
    <row r="170" spans="2:8" ht="12">
      <c r="B170" s="10"/>
      <c r="C170" s="10"/>
      <c r="D170" s="10"/>
      <c r="E170" s="10"/>
      <c r="F170" s="10"/>
      <c r="G170" s="10"/>
      <c r="H170" s="10"/>
    </row>
    <row r="171" spans="1:8" s="35" customFormat="1" ht="12">
      <c r="A171" s="33">
        <f>A166+1</f>
        <v>24</v>
      </c>
      <c r="B171" s="34" t="s">
        <v>157</v>
      </c>
      <c r="C171" s="34"/>
      <c r="D171" s="34"/>
      <c r="E171" s="34"/>
      <c r="F171" s="34"/>
      <c r="G171" s="34"/>
      <c r="H171" s="34"/>
    </row>
    <row r="172" spans="2:8" ht="12">
      <c r="B172" s="10"/>
      <c r="C172" s="10"/>
      <c r="D172" s="10"/>
      <c r="E172" s="10"/>
      <c r="F172" s="10"/>
      <c r="G172" s="10"/>
      <c r="H172" s="10"/>
    </row>
    <row r="173" spans="2:8" ht="12">
      <c r="B173" s="10" t="s">
        <v>57</v>
      </c>
      <c r="C173" s="10"/>
      <c r="D173" s="10"/>
      <c r="E173" s="10"/>
      <c r="F173" s="10"/>
      <c r="G173" s="10"/>
      <c r="H173" s="10"/>
    </row>
    <row r="174" spans="2:8" ht="12">
      <c r="B174" s="10"/>
      <c r="C174" s="10"/>
      <c r="D174" s="10"/>
      <c r="E174" s="10"/>
      <c r="F174" s="10"/>
      <c r="G174" s="10"/>
      <c r="H174" s="10"/>
    </row>
    <row r="175" spans="2:8" ht="12">
      <c r="B175" s="10"/>
      <c r="C175" s="10"/>
      <c r="D175" s="10"/>
      <c r="E175" s="10"/>
      <c r="F175" s="10"/>
      <c r="G175" s="10"/>
      <c r="H175" s="10"/>
    </row>
    <row r="176" spans="1:8" s="35" customFormat="1" ht="12">
      <c r="A176" s="33">
        <f>A171+1</f>
        <v>25</v>
      </c>
      <c r="B176" s="34" t="s">
        <v>199</v>
      </c>
      <c r="C176" s="34"/>
      <c r="D176" s="34"/>
      <c r="E176" s="34"/>
      <c r="F176" s="34"/>
      <c r="G176" s="34"/>
      <c r="H176" s="34"/>
    </row>
    <row r="177" spans="2:8" ht="12">
      <c r="B177" s="10"/>
      <c r="C177" s="10"/>
      <c r="D177" s="10"/>
      <c r="E177" s="10"/>
      <c r="F177" s="10"/>
      <c r="G177" s="10"/>
      <c r="H177" s="10"/>
    </row>
    <row r="178" spans="2:8" ht="12">
      <c r="B178" s="10" t="s">
        <v>410</v>
      </c>
      <c r="C178" s="10"/>
      <c r="D178" s="10"/>
      <c r="E178" s="10"/>
      <c r="F178" s="10"/>
      <c r="G178" s="10"/>
      <c r="H178" s="10"/>
    </row>
    <row r="179" spans="2:8" ht="12">
      <c r="B179" s="10"/>
      <c r="C179" s="10"/>
      <c r="D179" s="10"/>
      <c r="E179" s="10"/>
      <c r="F179" s="10"/>
      <c r="G179" s="10"/>
      <c r="H179" s="10"/>
    </row>
    <row r="180" spans="2:8" ht="12">
      <c r="B180" s="10"/>
      <c r="C180" s="10"/>
      <c r="D180" s="10"/>
      <c r="E180" s="10"/>
      <c r="F180" s="10"/>
      <c r="G180" s="10"/>
      <c r="H180" s="10"/>
    </row>
    <row r="181" spans="1:8" s="35" customFormat="1" ht="12">
      <c r="A181" s="33">
        <f>A176+1</f>
        <v>26</v>
      </c>
      <c r="B181" s="34" t="s">
        <v>168</v>
      </c>
      <c r="C181" s="34"/>
      <c r="D181" s="34"/>
      <c r="E181" s="34"/>
      <c r="F181" s="34"/>
      <c r="G181" s="34"/>
      <c r="H181" s="34"/>
    </row>
    <row r="182" spans="2:8" ht="12">
      <c r="B182" s="10"/>
      <c r="C182" s="10"/>
      <c r="D182" s="10"/>
      <c r="E182" s="10"/>
      <c r="F182" s="10"/>
      <c r="G182" s="10"/>
      <c r="H182" s="10"/>
    </row>
    <row r="183" spans="2:8" ht="12">
      <c r="B183" s="10" t="s">
        <v>169</v>
      </c>
      <c r="C183" s="10"/>
      <c r="D183" s="10"/>
      <c r="E183" s="10"/>
      <c r="F183" s="10"/>
      <c r="G183" s="10"/>
      <c r="H183" s="10"/>
    </row>
    <row r="184" spans="2:8" ht="12">
      <c r="B184" s="10" t="s">
        <v>254</v>
      </c>
      <c r="C184" s="10"/>
      <c r="D184" s="10"/>
      <c r="E184" s="10"/>
      <c r="F184" s="10"/>
      <c r="G184" s="10"/>
      <c r="H184" s="10"/>
    </row>
    <row r="185" spans="2:8" ht="12">
      <c r="B185" s="10" t="s">
        <v>253</v>
      </c>
      <c r="C185" s="10"/>
      <c r="D185" s="10"/>
      <c r="E185" s="10"/>
      <c r="F185" s="10"/>
      <c r="G185" s="10"/>
      <c r="H185" s="10"/>
    </row>
    <row r="186" spans="2:8" ht="12">
      <c r="B186" s="10"/>
      <c r="C186" s="10"/>
      <c r="D186" s="10"/>
      <c r="E186" s="10"/>
      <c r="F186" s="10"/>
      <c r="G186" s="10"/>
      <c r="H186" s="10"/>
    </row>
    <row r="187" spans="2:12" ht="12">
      <c r="B187" s="10"/>
      <c r="C187" s="10"/>
      <c r="D187" s="10"/>
      <c r="E187" s="10"/>
      <c r="F187" s="10"/>
      <c r="G187" s="10"/>
      <c r="H187" s="10"/>
      <c r="J187" s="131" t="str">
        <f>J54</f>
        <v>6 months ended</v>
      </c>
      <c r="K187" s="131"/>
      <c r="L187" s="131"/>
    </row>
    <row r="188" spans="2:12" ht="12">
      <c r="B188" s="10"/>
      <c r="C188" s="10"/>
      <c r="D188" s="10"/>
      <c r="E188" s="10"/>
      <c r="F188" s="10"/>
      <c r="G188" s="10"/>
      <c r="H188" s="10"/>
      <c r="J188" s="131" t="str">
        <f>J55</f>
        <v>31 December</v>
      </c>
      <c r="K188" s="131"/>
      <c r="L188" s="131"/>
    </row>
    <row r="189" spans="2:12" ht="12">
      <c r="B189" s="10"/>
      <c r="C189" s="10"/>
      <c r="D189" s="10"/>
      <c r="E189" s="10"/>
      <c r="F189" s="10"/>
      <c r="G189" s="10"/>
      <c r="H189" s="10"/>
      <c r="J189" s="103" t="str">
        <f>J148</f>
        <v>2006</v>
      </c>
      <c r="L189" s="36" t="str">
        <f>L148</f>
        <v>2005</v>
      </c>
    </row>
    <row r="190" spans="2:11" ht="12">
      <c r="B190" s="10"/>
      <c r="C190" s="10"/>
      <c r="D190" s="10"/>
      <c r="E190" s="10"/>
      <c r="F190" s="10"/>
      <c r="G190" s="10"/>
      <c r="H190" s="10"/>
      <c r="I190" s="36"/>
      <c r="J190" s="12"/>
      <c r="K190" s="36"/>
    </row>
    <row r="191" spans="2:12" ht="12">
      <c r="B191" s="10" t="s">
        <v>217</v>
      </c>
      <c r="C191" s="10"/>
      <c r="D191" s="10"/>
      <c r="E191" s="10"/>
      <c r="F191" s="10"/>
      <c r="G191" s="10"/>
      <c r="H191" s="10"/>
      <c r="I191" s="36"/>
      <c r="J191" s="109">
        <f>'Income Statement'!G39</f>
        <v>8873</v>
      </c>
      <c r="K191" s="110"/>
      <c r="L191" s="111">
        <f>'Income Statement'!I39</f>
        <v>4968</v>
      </c>
    </row>
    <row r="192" spans="2:12" ht="12">
      <c r="B192" s="10"/>
      <c r="C192" s="10"/>
      <c r="D192" s="10"/>
      <c r="E192" s="10"/>
      <c r="F192" s="10"/>
      <c r="G192" s="10"/>
      <c r="H192" s="10"/>
      <c r="I192" s="36"/>
      <c r="J192" s="109"/>
      <c r="K192" s="110"/>
      <c r="L192" s="111"/>
    </row>
    <row r="193" spans="2:12" ht="12">
      <c r="B193" s="10" t="s">
        <v>218</v>
      </c>
      <c r="C193" s="10"/>
      <c r="D193" s="10"/>
      <c r="E193" s="10"/>
      <c r="F193" s="10"/>
      <c r="G193" s="10"/>
      <c r="H193" s="10"/>
      <c r="I193" s="36"/>
      <c r="J193" s="109">
        <v>20753</v>
      </c>
      <c r="K193" s="110"/>
      <c r="L193" s="111">
        <v>20753</v>
      </c>
    </row>
    <row r="194" spans="2:12" ht="12">
      <c r="B194" s="10"/>
      <c r="C194" s="10"/>
      <c r="D194" s="10"/>
      <c r="E194" s="10"/>
      <c r="F194" s="10"/>
      <c r="G194" s="10"/>
      <c r="H194" s="10"/>
      <c r="I194" s="36"/>
      <c r="J194" s="109"/>
      <c r="K194" s="110"/>
      <c r="L194" s="111"/>
    </row>
    <row r="195" spans="2:12" ht="12.75" thickBot="1">
      <c r="B195" s="10" t="s">
        <v>219</v>
      </c>
      <c r="C195" s="10"/>
      <c r="D195" s="10"/>
      <c r="E195" s="10"/>
      <c r="F195" s="10"/>
      <c r="G195" s="10"/>
      <c r="H195" s="10"/>
      <c r="I195" s="36"/>
      <c r="J195" s="112">
        <f>J191/J193*100</f>
        <v>42.75526429913747</v>
      </c>
      <c r="K195" s="113"/>
      <c r="L195" s="114">
        <f>L191/L193*100</f>
        <v>23.93870765672433</v>
      </c>
    </row>
    <row r="196" spans="2:12" ht="12">
      <c r="B196" s="10"/>
      <c r="C196" s="10"/>
      <c r="D196" s="10"/>
      <c r="E196" s="10"/>
      <c r="F196" s="10"/>
      <c r="G196" s="10"/>
      <c r="H196" s="10"/>
      <c r="I196" s="36"/>
      <c r="J196" s="115"/>
      <c r="K196" s="113"/>
      <c r="L196" s="116"/>
    </row>
    <row r="197" spans="2:8" ht="12">
      <c r="B197" s="10" t="s">
        <v>179</v>
      </c>
      <c r="C197" s="10"/>
      <c r="D197" s="10"/>
      <c r="E197" s="10"/>
      <c r="F197" s="10"/>
      <c r="G197" s="10"/>
      <c r="H197" s="10"/>
    </row>
    <row r="198" spans="2:8" ht="12">
      <c r="B198" s="10" t="s">
        <v>212</v>
      </c>
      <c r="C198" s="10"/>
      <c r="D198" s="10"/>
      <c r="E198" s="10"/>
      <c r="F198" s="10"/>
      <c r="G198" s="10"/>
      <c r="H198" s="10"/>
    </row>
    <row r="199" spans="2:8" ht="12">
      <c r="B199" s="10" t="s">
        <v>211</v>
      </c>
      <c r="C199" s="10"/>
      <c r="D199" s="10"/>
      <c r="E199" s="10"/>
      <c r="F199" s="10"/>
      <c r="G199" s="10"/>
      <c r="H199" s="10"/>
    </row>
    <row r="200" spans="2:8" ht="12">
      <c r="B200" s="10"/>
      <c r="C200" s="10"/>
      <c r="D200" s="10"/>
      <c r="E200" s="10"/>
      <c r="F200" s="10"/>
      <c r="G200" s="10"/>
      <c r="H200" s="10"/>
    </row>
    <row r="201" spans="2:8" ht="12">
      <c r="B201" s="10" t="s">
        <v>213</v>
      </c>
      <c r="C201" s="10"/>
      <c r="D201" s="10"/>
      <c r="E201" s="10"/>
      <c r="F201" s="10"/>
      <c r="G201" s="10"/>
      <c r="H201" s="10"/>
    </row>
    <row r="202" spans="2:8" ht="12">
      <c r="B202" s="10" t="s">
        <v>256</v>
      </c>
      <c r="C202" s="10"/>
      <c r="D202" s="10"/>
      <c r="E202" s="10"/>
      <c r="F202" s="10"/>
      <c r="G202" s="10"/>
      <c r="H202" s="10"/>
    </row>
    <row r="203" spans="2:8" ht="12">
      <c r="B203" s="10" t="s">
        <v>255</v>
      </c>
      <c r="C203" s="10"/>
      <c r="D203" s="10"/>
      <c r="E203" s="10"/>
      <c r="F203" s="10"/>
      <c r="G203" s="10"/>
      <c r="H203" s="10"/>
    </row>
    <row r="204" spans="2:12" ht="12">
      <c r="B204" s="10"/>
      <c r="C204" s="10"/>
      <c r="D204" s="10"/>
      <c r="E204" s="10"/>
      <c r="F204" s="10"/>
      <c r="G204" s="10"/>
      <c r="H204" s="10"/>
      <c r="J204" s="131" t="str">
        <f>J54</f>
        <v>6 months ended</v>
      </c>
      <c r="K204" s="131"/>
      <c r="L204" s="131"/>
    </row>
    <row r="205" spans="2:12" ht="12">
      <c r="B205" s="10"/>
      <c r="C205" s="10"/>
      <c r="D205" s="10"/>
      <c r="E205" s="10"/>
      <c r="F205" s="10"/>
      <c r="G205" s="10"/>
      <c r="H205" s="10"/>
      <c r="J205" s="131" t="str">
        <f>J55</f>
        <v>31 December</v>
      </c>
      <c r="K205" s="131"/>
      <c r="L205" s="131"/>
    </row>
    <row r="206" spans="2:12" ht="12">
      <c r="B206" s="10"/>
      <c r="C206" s="10"/>
      <c r="D206" s="10"/>
      <c r="E206" s="10"/>
      <c r="F206" s="10"/>
      <c r="G206" s="10"/>
      <c r="H206" s="10"/>
      <c r="J206" s="103" t="str">
        <f>J189</f>
        <v>2006</v>
      </c>
      <c r="L206" s="36" t="str">
        <f>L189</f>
        <v>2005</v>
      </c>
    </row>
    <row r="207" spans="2:11" ht="12">
      <c r="B207" s="10"/>
      <c r="C207" s="10"/>
      <c r="D207" s="10"/>
      <c r="E207" s="10"/>
      <c r="F207" s="10"/>
      <c r="G207" s="10"/>
      <c r="H207" s="10"/>
      <c r="I207" s="36"/>
      <c r="J207" s="12"/>
      <c r="K207" s="36"/>
    </row>
    <row r="208" spans="2:12" ht="12">
      <c r="B208" s="10" t="s">
        <v>217</v>
      </c>
      <c r="C208" s="10"/>
      <c r="D208" s="10"/>
      <c r="E208" s="10"/>
      <c r="F208" s="10"/>
      <c r="G208" s="10"/>
      <c r="H208" s="10"/>
      <c r="I208" s="36"/>
      <c r="J208" s="109">
        <f>J191</f>
        <v>8873</v>
      </c>
      <c r="K208" s="117"/>
      <c r="L208" s="118">
        <f>L191</f>
        <v>4968</v>
      </c>
    </row>
    <row r="209" spans="2:17" ht="12">
      <c r="B209" s="10"/>
      <c r="C209" s="10"/>
      <c r="D209" s="10"/>
      <c r="E209" s="10"/>
      <c r="F209" s="10"/>
      <c r="G209" s="10"/>
      <c r="H209" s="10"/>
      <c r="I209" s="29"/>
      <c r="J209" s="109"/>
      <c r="K209" s="111"/>
      <c r="L209" s="110"/>
      <c r="O209" s="29"/>
      <c r="P209" s="29"/>
      <c r="Q209" s="29"/>
    </row>
    <row r="210" spans="2:17" ht="12">
      <c r="B210" s="10" t="s">
        <v>218</v>
      </c>
      <c r="C210" s="10"/>
      <c r="D210" s="10"/>
      <c r="E210" s="10"/>
      <c r="F210" s="10"/>
      <c r="G210" s="10"/>
      <c r="H210" s="10"/>
      <c r="I210" s="11"/>
      <c r="J210" s="109">
        <f>J193</f>
        <v>20753</v>
      </c>
      <c r="K210" s="111"/>
      <c r="L210" s="118">
        <f>L193</f>
        <v>20753</v>
      </c>
      <c r="O210" s="11"/>
      <c r="P210" s="20"/>
      <c r="Q210" s="11"/>
    </row>
    <row r="211" spans="2:17" ht="12">
      <c r="B211" s="10" t="s">
        <v>221</v>
      </c>
      <c r="C211" s="10"/>
      <c r="D211" s="10"/>
      <c r="E211" s="10"/>
      <c r="F211" s="10"/>
      <c r="G211" s="10"/>
      <c r="H211" s="10"/>
      <c r="I211" s="11"/>
      <c r="J211" s="119">
        <v>-573</v>
      </c>
      <c r="K211" s="111"/>
      <c r="L211" s="110">
        <v>-138</v>
      </c>
      <c r="O211" s="11"/>
      <c r="P211" s="20"/>
      <c r="Q211" s="11"/>
    </row>
    <row r="212" spans="2:17" ht="12.75" thickBot="1">
      <c r="B212" s="10" t="s">
        <v>222</v>
      </c>
      <c r="C212" s="10"/>
      <c r="D212" s="10"/>
      <c r="E212" s="10"/>
      <c r="F212" s="10"/>
      <c r="G212" s="10"/>
      <c r="H212" s="10"/>
      <c r="I212" s="11"/>
      <c r="J212" s="120">
        <f>SUM(J210:J211)</f>
        <v>20180</v>
      </c>
      <c r="K212" s="111"/>
      <c r="L212" s="121">
        <f>SUM(L210:L211)</f>
        <v>20615</v>
      </c>
      <c r="O212" s="11"/>
      <c r="P212" s="20"/>
      <c r="Q212" s="11"/>
    </row>
    <row r="213" spans="2:17" ht="12.75" thickTop="1">
      <c r="B213" s="10"/>
      <c r="C213" s="10"/>
      <c r="D213" s="10"/>
      <c r="E213" s="10"/>
      <c r="F213" s="10"/>
      <c r="G213" s="10"/>
      <c r="H213" s="10"/>
      <c r="I213" s="11"/>
      <c r="J213" s="109"/>
      <c r="K213" s="11"/>
      <c r="L213" s="118"/>
      <c r="O213" s="11"/>
      <c r="P213" s="20"/>
      <c r="Q213" s="11"/>
    </row>
    <row r="214" spans="2:17" ht="12.75" thickBot="1">
      <c r="B214" s="10" t="s">
        <v>220</v>
      </c>
      <c r="C214" s="10"/>
      <c r="D214" s="10"/>
      <c r="E214" s="10"/>
      <c r="F214" s="10"/>
      <c r="G214" s="10"/>
      <c r="H214" s="10"/>
      <c r="I214" s="11"/>
      <c r="J214" s="112" t="s">
        <v>252</v>
      </c>
      <c r="K214" s="11"/>
      <c r="L214" s="112" t="s">
        <v>252</v>
      </c>
      <c r="O214" s="11"/>
      <c r="P214" s="20"/>
      <c r="Q214" s="11"/>
    </row>
    <row r="215" spans="2:17" ht="12">
      <c r="B215" s="10"/>
      <c r="C215" s="10"/>
      <c r="D215" s="10"/>
      <c r="E215" s="10"/>
      <c r="F215" s="10"/>
      <c r="G215" s="10"/>
      <c r="H215" s="10"/>
      <c r="I215" s="11"/>
      <c r="J215" s="115"/>
      <c r="K215" s="11"/>
      <c r="L215" s="115"/>
      <c r="O215" s="11"/>
      <c r="P215" s="20"/>
      <c r="Q215" s="11"/>
    </row>
    <row r="216" spans="2:17" ht="12">
      <c r="B216" s="10" t="s">
        <v>8</v>
      </c>
      <c r="C216" s="10"/>
      <c r="D216" s="10"/>
      <c r="E216" s="10"/>
      <c r="F216" s="10"/>
      <c r="G216" s="10"/>
      <c r="H216" s="10"/>
      <c r="I216" s="11"/>
      <c r="J216" s="20"/>
      <c r="K216" s="11"/>
      <c r="L216" s="20"/>
      <c r="O216" s="11"/>
      <c r="P216" s="20"/>
      <c r="Q216" s="11"/>
    </row>
    <row r="217" spans="2:17" ht="12">
      <c r="B217" s="10" t="s">
        <v>266</v>
      </c>
      <c r="C217" s="10"/>
      <c r="D217" s="10"/>
      <c r="E217" s="10"/>
      <c r="F217" s="10"/>
      <c r="G217" s="10"/>
      <c r="H217" s="10"/>
      <c r="I217" s="11"/>
      <c r="J217" s="20"/>
      <c r="K217" s="11"/>
      <c r="L217" s="20"/>
      <c r="O217" s="11"/>
      <c r="P217" s="20"/>
      <c r="Q217" s="11"/>
    </row>
    <row r="218" spans="2:17" ht="12">
      <c r="B218" s="10"/>
      <c r="C218" s="10"/>
      <c r="D218" s="10"/>
      <c r="E218" s="10"/>
      <c r="F218" s="10"/>
      <c r="G218" s="10"/>
      <c r="H218" s="10"/>
      <c r="I218" s="11"/>
      <c r="J218" s="20"/>
      <c r="K218" s="11"/>
      <c r="L218" s="20"/>
      <c r="O218" s="11"/>
      <c r="P218" s="20"/>
      <c r="Q218" s="11"/>
    </row>
    <row r="219" spans="2:17" ht="12">
      <c r="B219" s="10"/>
      <c r="C219" s="10"/>
      <c r="D219" s="10"/>
      <c r="E219" s="10"/>
      <c r="F219" s="10"/>
      <c r="G219" s="10"/>
      <c r="H219" s="10"/>
      <c r="I219" s="11"/>
      <c r="J219" s="20"/>
      <c r="K219" s="11"/>
      <c r="L219" s="20"/>
      <c r="O219" s="11"/>
      <c r="P219" s="20"/>
      <c r="Q219" s="11"/>
    </row>
    <row r="220" spans="1:8" ht="12">
      <c r="A220" s="33">
        <f>A181+1</f>
        <v>27</v>
      </c>
      <c r="B220" s="34" t="s">
        <v>215</v>
      </c>
      <c r="C220" s="10"/>
      <c r="D220" s="10"/>
      <c r="E220" s="10"/>
      <c r="F220" s="10"/>
      <c r="G220" s="10"/>
      <c r="H220" s="10"/>
    </row>
    <row r="221" spans="2:8" ht="12">
      <c r="B221" s="10"/>
      <c r="C221" s="10"/>
      <c r="D221" s="10"/>
      <c r="E221" s="10"/>
      <c r="F221" s="10"/>
      <c r="G221" s="10"/>
      <c r="H221" s="10"/>
    </row>
    <row r="222" spans="2:8" ht="12.75" customHeight="1">
      <c r="B222" s="10" t="s">
        <v>216</v>
      </c>
      <c r="C222" s="10"/>
      <c r="D222" s="10"/>
      <c r="E222" s="10"/>
      <c r="F222" s="10"/>
      <c r="G222" s="10"/>
      <c r="H222" s="10"/>
    </row>
    <row r="223" spans="2:8" ht="13.5" customHeight="1">
      <c r="B223" s="10" t="s">
        <v>440</v>
      </c>
      <c r="C223" s="10"/>
      <c r="D223" s="10"/>
      <c r="E223" s="10"/>
      <c r="F223" s="10"/>
      <c r="G223" s="10"/>
      <c r="H223" s="10"/>
    </row>
    <row r="224" spans="2:8" ht="13.5" customHeight="1">
      <c r="B224" s="10"/>
      <c r="C224" s="10"/>
      <c r="D224" s="10"/>
      <c r="E224" s="10"/>
      <c r="F224" s="10"/>
      <c r="G224" s="10"/>
      <c r="H224" s="10"/>
    </row>
    <row r="225" spans="2:8" ht="13.5" customHeight="1">
      <c r="B225" s="10"/>
      <c r="C225" s="10"/>
      <c r="D225" s="10"/>
      <c r="E225" s="10"/>
      <c r="F225" s="10"/>
      <c r="G225" s="10"/>
      <c r="H225" s="10"/>
    </row>
    <row r="226" spans="2:8" ht="12">
      <c r="B226" s="34"/>
      <c r="C226" s="34"/>
      <c r="D226" s="10"/>
      <c r="E226" s="10"/>
      <c r="F226" s="10"/>
      <c r="G226" s="10"/>
      <c r="H226" s="10"/>
    </row>
    <row r="227" spans="2:8" ht="12">
      <c r="B227" s="34"/>
      <c r="C227" s="34"/>
      <c r="D227" s="10"/>
      <c r="E227" s="10"/>
      <c r="F227" s="10"/>
      <c r="G227" s="10"/>
      <c r="H227" s="10"/>
    </row>
    <row r="228" spans="2:8" ht="12">
      <c r="B228" s="34"/>
      <c r="C228" s="34"/>
      <c r="D228" s="10"/>
      <c r="E228" s="10"/>
      <c r="F228" s="10"/>
      <c r="G228" s="10"/>
      <c r="H228" s="10"/>
    </row>
    <row r="229" spans="2:8" ht="12">
      <c r="B229" s="34"/>
      <c r="C229" s="10"/>
      <c r="D229" s="10"/>
      <c r="E229" s="10"/>
      <c r="F229" s="10"/>
      <c r="G229" s="10"/>
      <c r="H229" s="10"/>
    </row>
    <row r="230" spans="2:8" ht="12">
      <c r="B230" s="34"/>
      <c r="C230" s="10"/>
      <c r="D230" s="10"/>
      <c r="E230" s="10"/>
      <c r="F230" s="10"/>
      <c r="G230" s="10"/>
      <c r="H230" s="10"/>
    </row>
    <row r="231" spans="2:8" ht="12">
      <c r="B231" s="34"/>
      <c r="C231" s="10"/>
      <c r="D231" s="10"/>
      <c r="E231" s="10"/>
      <c r="F231" s="10"/>
      <c r="G231" s="10"/>
      <c r="H231" s="10"/>
    </row>
    <row r="232" spans="2:8" ht="12">
      <c r="B232" s="34"/>
      <c r="C232" s="10"/>
      <c r="D232" s="10"/>
      <c r="E232" s="10"/>
      <c r="F232" s="10"/>
      <c r="G232" s="10"/>
      <c r="H232" s="10"/>
    </row>
    <row r="233" spans="2:8" ht="12">
      <c r="B233" s="34"/>
      <c r="C233" s="10"/>
      <c r="D233" s="10"/>
      <c r="E233" s="10"/>
      <c r="F233" s="10"/>
      <c r="G233" s="10"/>
      <c r="H233" s="10"/>
    </row>
    <row r="234" spans="2:8" ht="12">
      <c r="B234" s="34"/>
      <c r="C234" s="10"/>
      <c r="D234" s="10"/>
      <c r="E234" s="10"/>
      <c r="F234" s="10"/>
      <c r="G234" s="10"/>
      <c r="H234" s="10"/>
    </row>
    <row r="235" spans="2:8" ht="12">
      <c r="B235" s="34"/>
      <c r="C235" s="10"/>
      <c r="D235" s="10"/>
      <c r="E235" s="10"/>
      <c r="F235" s="10"/>
      <c r="G235" s="10"/>
      <c r="H235" s="10"/>
    </row>
    <row r="236" spans="2:8" ht="12">
      <c r="B236" s="34"/>
      <c r="C236" s="10"/>
      <c r="D236" s="10"/>
      <c r="E236" s="10"/>
      <c r="F236" s="10"/>
      <c r="G236" s="10"/>
      <c r="H236" s="10"/>
    </row>
    <row r="237" spans="2:8" ht="12">
      <c r="B237" s="122"/>
      <c r="C237" s="37"/>
      <c r="D237" s="10"/>
      <c r="E237" s="10"/>
      <c r="F237" s="10"/>
      <c r="G237" s="10"/>
      <c r="H237" s="10"/>
    </row>
    <row r="238" spans="2:8" ht="12">
      <c r="B238" s="10"/>
      <c r="C238" s="10"/>
      <c r="D238" s="10"/>
      <c r="E238" s="10"/>
      <c r="F238" s="10"/>
      <c r="G238" s="10"/>
      <c r="H238" s="10"/>
    </row>
    <row r="239" spans="2:8" ht="12">
      <c r="B239" s="10"/>
      <c r="C239" s="10"/>
      <c r="D239" s="10"/>
      <c r="E239" s="10"/>
      <c r="F239" s="10"/>
      <c r="G239" s="10"/>
      <c r="H239" s="10"/>
    </row>
    <row r="240" spans="2:8" ht="12">
      <c r="B240" s="10"/>
      <c r="C240" s="10"/>
      <c r="D240" s="10"/>
      <c r="E240" s="10"/>
      <c r="F240" s="10"/>
      <c r="G240" s="10"/>
      <c r="H240" s="10"/>
    </row>
    <row r="241" spans="2:8" ht="12">
      <c r="B241" s="10"/>
      <c r="C241" s="10"/>
      <c r="D241" s="10"/>
      <c r="E241" s="10"/>
      <c r="F241" s="10"/>
      <c r="G241" s="10"/>
      <c r="H241" s="10"/>
    </row>
    <row r="242" spans="2:8" ht="12">
      <c r="B242" s="10"/>
      <c r="C242" s="10"/>
      <c r="D242" s="10"/>
      <c r="E242" s="10"/>
      <c r="F242" s="10"/>
      <c r="G242" s="10"/>
      <c r="H242" s="10"/>
    </row>
    <row r="243" spans="2:8" ht="12">
      <c r="B243" s="10"/>
      <c r="C243" s="10"/>
      <c r="D243" s="10"/>
      <c r="E243" s="10"/>
      <c r="F243" s="10"/>
      <c r="G243" s="10"/>
      <c r="H243" s="10"/>
    </row>
    <row r="244" spans="2:8" ht="12">
      <c r="B244" s="10"/>
      <c r="C244" s="10"/>
      <c r="D244" s="10"/>
      <c r="E244" s="10"/>
      <c r="F244" s="10"/>
      <c r="G244" s="10"/>
      <c r="H244" s="10"/>
    </row>
    <row r="245" spans="2:8" ht="12">
      <c r="B245" s="10"/>
      <c r="C245" s="10"/>
      <c r="D245" s="10"/>
      <c r="E245" s="10"/>
      <c r="F245" s="10"/>
      <c r="G245" s="10"/>
      <c r="H245" s="10"/>
    </row>
    <row r="246" spans="2:8" ht="12">
      <c r="B246" s="10"/>
      <c r="C246" s="10"/>
      <c r="D246" s="10"/>
      <c r="E246" s="10"/>
      <c r="F246" s="10"/>
      <c r="G246" s="10"/>
      <c r="H246" s="10"/>
    </row>
    <row r="247" spans="2:8" ht="12">
      <c r="B247" s="10"/>
      <c r="C247" s="10"/>
      <c r="D247" s="10"/>
      <c r="E247" s="10"/>
      <c r="F247" s="10"/>
      <c r="G247" s="10"/>
      <c r="H247" s="10"/>
    </row>
    <row r="248" spans="2:8" ht="12">
      <c r="B248" s="10"/>
      <c r="C248" s="10"/>
      <c r="D248" s="10"/>
      <c r="E248" s="10"/>
      <c r="F248" s="10"/>
      <c r="G248" s="10"/>
      <c r="H248" s="10"/>
    </row>
    <row r="249" spans="2:8" ht="12">
      <c r="B249" s="10"/>
      <c r="C249" s="10"/>
      <c r="D249" s="10"/>
      <c r="E249" s="10"/>
      <c r="F249" s="10"/>
      <c r="G249" s="10"/>
      <c r="H249" s="10"/>
    </row>
    <row r="250" spans="2:8" ht="12">
      <c r="B250" s="10"/>
      <c r="C250" s="10"/>
      <c r="D250" s="10"/>
      <c r="E250" s="10"/>
      <c r="F250" s="10"/>
      <c r="G250" s="10"/>
      <c r="H250" s="10"/>
    </row>
    <row r="251" spans="2:8" ht="12">
      <c r="B251" s="10"/>
      <c r="C251" s="10"/>
      <c r="D251" s="10"/>
      <c r="E251" s="10"/>
      <c r="F251" s="10"/>
      <c r="G251" s="10"/>
      <c r="H251" s="10"/>
    </row>
    <row r="252" spans="2:8" ht="12">
      <c r="B252" s="10"/>
      <c r="C252" s="10"/>
      <c r="D252" s="10"/>
      <c r="E252" s="10"/>
      <c r="F252" s="10"/>
      <c r="G252" s="10"/>
      <c r="H252" s="10"/>
    </row>
    <row r="253" spans="2:8" ht="12">
      <c r="B253" s="10"/>
      <c r="C253" s="10"/>
      <c r="D253" s="10"/>
      <c r="E253" s="10"/>
      <c r="F253" s="10"/>
      <c r="G253" s="10"/>
      <c r="H253" s="10"/>
    </row>
    <row r="254" spans="2:8" ht="12">
      <c r="B254" s="10"/>
      <c r="C254" s="10"/>
      <c r="D254" s="10"/>
      <c r="E254" s="10"/>
      <c r="F254" s="10"/>
      <c r="G254" s="10"/>
      <c r="H254" s="10"/>
    </row>
    <row r="255" spans="2:8" ht="12">
      <c r="B255" s="10"/>
      <c r="C255" s="10"/>
      <c r="D255" s="10"/>
      <c r="E255" s="10"/>
      <c r="F255" s="10"/>
      <c r="G255" s="10"/>
      <c r="H255" s="10"/>
    </row>
    <row r="256" spans="2:8" ht="12">
      <c r="B256" s="10"/>
      <c r="C256" s="10"/>
      <c r="D256" s="10"/>
      <c r="E256" s="10"/>
      <c r="F256" s="10"/>
      <c r="G256" s="10"/>
      <c r="H256" s="10"/>
    </row>
    <row r="257" spans="2:8" ht="12">
      <c r="B257" s="10"/>
      <c r="C257" s="10"/>
      <c r="D257" s="10"/>
      <c r="E257" s="10"/>
      <c r="F257" s="10"/>
      <c r="G257" s="10"/>
      <c r="H257" s="10"/>
    </row>
    <row r="258" spans="2:8" ht="12">
      <c r="B258" s="10"/>
      <c r="C258" s="10"/>
      <c r="D258" s="10"/>
      <c r="E258" s="10"/>
      <c r="F258" s="10"/>
      <c r="G258" s="10"/>
      <c r="H258" s="10"/>
    </row>
    <row r="259" spans="2:8" ht="12">
      <c r="B259" s="10"/>
      <c r="C259" s="10"/>
      <c r="D259" s="10"/>
      <c r="E259" s="10"/>
      <c r="F259" s="10"/>
      <c r="G259" s="10"/>
      <c r="H259" s="10"/>
    </row>
    <row r="260" spans="2:8" ht="12">
      <c r="B260" s="10"/>
      <c r="C260" s="10"/>
      <c r="D260" s="10"/>
      <c r="E260" s="10"/>
      <c r="F260" s="10"/>
      <c r="G260" s="10"/>
      <c r="H260" s="10"/>
    </row>
    <row r="261" spans="2:8" ht="12">
      <c r="B261" s="10"/>
      <c r="C261" s="10"/>
      <c r="D261" s="10"/>
      <c r="E261" s="10"/>
      <c r="F261" s="10"/>
      <c r="G261" s="10"/>
      <c r="H261" s="10"/>
    </row>
    <row r="262" spans="2:8" ht="12">
      <c r="B262" s="10"/>
      <c r="C262" s="10"/>
      <c r="D262" s="10"/>
      <c r="E262" s="10"/>
      <c r="F262" s="10"/>
      <c r="G262" s="10"/>
      <c r="H262" s="10"/>
    </row>
    <row r="263" spans="2:8" ht="12">
      <c r="B263" s="10"/>
      <c r="C263" s="10"/>
      <c r="D263" s="10"/>
      <c r="E263" s="10"/>
      <c r="F263" s="10"/>
      <c r="G263" s="10"/>
      <c r="H263" s="10"/>
    </row>
    <row r="264" spans="2:8" ht="12">
      <c r="B264" s="10"/>
      <c r="C264" s="10"/>
      <c r="D264" s="10"/>
      <c r="E264" s="10"/>
      <c r="F264" s="10"/>
      <c r="G264" s="10"/>
      <c r="H264" s="10"/>
    </row>
    <row r="265" spans="2:8" ht="12">
      <c r="B265" s="10"/>
      <c r="C265" s="10"/>
      <c r="D265" s="10"/>
      <c r="E265" s="10"/>
      <c r="F265" s="10"/>
      <c r="G265" s="10"/>
      <c r="H265" s="10"/>
    </row>
    <row r="266" spans="2:8" ht="12">
      <c r="B266" s="10"/>
      <c r="C266" s="10"/>
      <c r="D266" s="10"/>
      <c r="E266" s="10"/>
      <c r="F266" s="10"/>
      <c r="G266" s="10"/>
      <c r="H266" s="10"/>
    </row>
    <row r="267" spans="2:8" ht="12">
      <c r="B267" s="10"/>
      <c r="C267" s="10"/>
      <c r="D267" s="10"/>
      <c r="E267" s="10"/>
      <c r="F267" s="10"/>
      <c r="G267" s="10"/>
      <c r="H267" s="10"/>
    </row>
    <row r="268" spans="2:8" ht="12">
      <c r="B268" s="10"/>
      <c r="C268" s="10"/>
      <c r="D268" s="10"/>
      <c r="E268" s="10"/>
      <c r="F268" s="10"/>
      <c r="G268" s="10"/>
      <c r="H268" s="10"/>
    </row>
    <row r="269" spans="2:8" ht="12">
      <c r="B269" s="10"/>
      <c r="C269" s="10"/>
      <c r="D269" s="10"/>
      <c r="E269" s="10"/>
      <c r="F269" s="10"/>
      <c r="G269" s="10"/>
      <c r="H269" s="10"/>
    </row>
    <row r="270" spans="2:8" ht="12">
      <c r="B270" s="10"/>
      <c r="C270" s="10"/>
      <c r="D270" s="10"/>
      <c r="E270" s="10"/>
      <c r="F270" s="10"/>
      <c r="G270" s="10"/>
      <c r="H270" s="10"/>
    </row>
    <row r="271" spans="2:8" ht="12">
      <c r="B271" s="10"/>
      <c r="C271" s="10"/>
      <c r="D271" s="10"/>
      <c r="E271" s="10"/>
      <c r="F271" s="10"/>
      <c r="G271" s="10"/>
      <c r="H271" s="10"/>
    </row>
    <row r="272" spans="2:8" ht="12">
      <c r="B272" s="10"/>
      <c r="C272" s="10"/>
      <c r="D272" s="10"/>
      <c r="E272" s="10"/>
      <c r="F272" s="10"/>
      <c r="G272" s="10"/>
      <c r="H272" s="10"/>
    </row>
  </sheetData>
  <mergeCells count="10">
    <mergeCell ref="J54:L54"/>
    <mergeCell ref="J204:L204"/>
    <mergeCell ref="J205:L205"/>
    <mergeCell ref="J55:L55"/>
    <mergeCell ref="J146:L146"/>
    <mergeCell ref="J147:L147"/>
    <mergeCell ref="J187:L187"/>
    <mergeCell ref="J188:L188"/>
    <mergeCell ref="J68:L68"/>
    <mergeCell ref="J69:L69"/>
  </mergeCells>
  <printOptions horizontalCentered="1"/>
  <pageMargins left="0.75" right="0.75" top="1" bottom="1" header="0.5" footer="0.5"/>
  <pageSetup horizontalDpi="600" verticalDpi="600" orientation="portrait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39"/>
  <sheetViews>
    <sheetView workbookViewId="0" topLeftCell="A128">
      <selection activeCell="L136" sqref="L136"/>
    </sheetView>
  </sheetViews>
  <sheetFormatPr defaultColWidth="9.140625" defaultRowHeight="12.75"/>
  <cols>
    <col min="1" max="1" width="2.7109375" style="10" customWidth="1"/>
    <col min="2" max="4" width="9.140625" style="10" customWidth="1"/>
    <col min="5" max="5" width="1.421875" style="10" customWidth="1"/>
    <col min="6" max="6" width="4.8515625" style="10" customWidth="1"/>
    <col min="7" max="7" width="1.421875" style="10" customWidth="1"/>
    <col min="8" max="8" width="10.8515625" style="11" customWidth="1"/>
    <col min="9" max="9" width="1.57421875" style="10" customWidth="1"/>
    <col min="10" max="10" width="16.28125" style="11" customWidth="1"/>
    <col min="11" max="11" width="1.1484375" style="10" customWidth="1"/>
    <col min="12" max="12" width="12.28125" style="10" customWidth="1"/>
    <col min="13" max="13" width="0.85546875" style="10" customWidth="1"/>
    <col min="14" max="14" width="15.57421875" style="10" customWidth="1"/>
    <col min="15" max="15" width="0.9921875" style="10" customWidth="1"/>
    <col min="16" max="16384" width="9.140625" style="10" customWidth="1"/>
  </cols>
  <sheetData>
    <row r="1" spans="1:11" ht="12">
      <c r="A1" s="6"/>
      <c r="C1" s="6"/>
      <c r="F1" s="29"/>
      <c r="G1" s="40"/>
      <c r="H1" s="40"/>
      <c r="I1" s="40"/>
      <c r="J1" s="40"/>
      <c r="K1" s="40"/>
    </row>
    <row r="2" spans="7:11" ht="12">
      <c r="G2" s="40"/>
      <c r="H2" s="40"/>
      <c r="I2" s="40"/>
      <c r="J2" s="40"/>
      <c r="K2" s="40"/>
    </row>
    <row r="3" spans="7:11" ht="12">
      <c r="G3" s="40"/>
      <c r="H3" s="40"/>
      <c r="I3" s="40"/>
      <c r="J3" s="40"/>
      <c r="K3" s="40"/>
    </row>
    <row r="4" spans="3:11" s="34" customFormat="1" ht="12">
      <c r="C4" s="6"/>
      <c r="G4" s="41"/>
      <c r="H4" s="41"/>
      <c r="I4" s="41"/>
      <c r="J4" s="41"/>
      <c r="K4" s="41"/>
    </row>
    <row r="5" spans="3:11" s="34" customFormat="1" ht="12">
      <c r="C5" s="6"/>
      <c r="G5" s="41"/>
      <c r="H5" s="41"/>
      <c r="I5" s="41"/>
      <c r="J5" s="41"/>
      <c r="K5" s="41"/>
    </row>
    <row r="6" spans="1:11" ht="12">
      <c r="A6" s="49"/>
      <c r="C6" s="6"/>
      <c r="G6" s="40"/>
      <c r="H6" s="40"/>
      <c r="I6" s="40"/>
      <c r="J6" s="40"/>
      <c r="K6" s="40"/>
    </row>
    <row r="7" spans="7:11" ht="12">
      <c r="G7" s="40"/>
      <c r="H7" s="40"/>
      <c r="I7" s="40"/>
      <c r="J7" s="40"/>
      <c r="K7" s="40"/>
    </row>
    <row r="8" spans="7:14" ht="12">
      <c r="G8" s="40"/>
      <c r="H8" s="40"/>
      <c r="I8" s="40"/>
      <c r="K8" s="40"/>
      <c r="N8" s="11"/>
    </row>
    <row r="9" spans="7:14" ht="12">
      <c r="G9" s="40"/>
      <c r="H9" s="137"/>
      <c r="I9" s="137"/>
      <c r="J9" s="137"/>
      <c r="K9" s="40"/>
      <c r="L9" s="137"/>
      <c r="M9" s="137"/>
      <c r="N9" s="137"/>
    </row>
    <row r="10" spans="8:14" ht="12">
      <c r="H10" s="21"/>
      <c r="I10" s="11"/>
      <c r="J10" s="20"/>
      <c r="L10" s="21"/>
      <c r="M10" s="11"/>
      <c r="N10" s="20"/>
    </row>
    <row r="11" spans="8:14" ht="12">
      <c r="H11" s="21"/>
      <c r="I11" s="11"/>
      <c r="J11" s="20"/>
      <c r="L11" s="21"/>
      <c r="M11" s="11"/>
      <c r="N11" s="20"/>
    </row>
    <row r="12" spans="8:14" ht="12">
      <c r="H12" s="21"/>
      <c r="I12" s="11"/>
      <c r="J12" s="20"/>
      <c r="L12" s="12"/>
      <c r="N12" s="20"/>
    </row>
    <row r="13" spans="8:14" ht="12">
      <c r="H13" s="21"/>
      <c r="I13" s="11"/>
      <c r="J13" s="20"/>
      <c r="L13" s="12"/>
      <c r="N13" s="11"/>
    </row>
    <row r="14" spans="8:14" ht="12">
      <c r="H14" s="21"/>
      <c r="I14" s="11"/>
      <c r="L14" s="12"/>
      <c r="N14" s="11"/>
    </row>
    <row r="15" spans="8:14" ht="12">
      <c r="H15" s="21"/>
      <c r="I15" s="11"/>
      <c r="J15" s="20"/>
      <c r="L15" s="21"/>
      <c r="M15" s="11"/>
      <c r="N15" s="20"/>
    </row>
    <row r="16" spans="8:14" ht="12">
      <c r="H16" s="21"/>
      <c r="I16" s="11"/>
      <c r="J16" s="20"/>
      <c r="L16" s="21"/>
      <c r="N16" s="20"/>
    </row>
    <row r="17" spans="8:12" ht="12">
      <c r="H17" s="21"/>
      <c r="I17" s="11"/>
      <c r="J17" s="21"/>
      <c r="L17" s="34"/>
    </row>
    <row r="18" spans="8:14" ht="12">
      <c r="H18" s="12"/>
      <c r="L18" s="12"/>
      <c r="N18" s="11"/>
    </row>
    <row r="19" spans="8:14" ht="12">
      <c r="H19" s="12"/>
      <c r="L19" s="12"/>
      <c r="N19" s="11"/>
    </row>
    <row r="20" spans="8:14" ht="12">
      <c r="H20" s="12"/>
      <c r="L20" s="12"/>
      <c r="N20" s="11"/>
    </row>
    <row r="21" spans="8:14" ht="12">
      <c r="H21" s="12"/>
      <c r="L21" s="12"/>
      <c r="N21" s="11"/>
    </row>
    <row r="22" spans="8:14" ht="12">
      <c r="H22" s="12"/>
      <c r="L22" s="12"/>
      <c r="N22" s="11"/>
    </row>
    <row r="23" spans="8:14" ht="12">
      <c r="H23" s="12"/>
      <c r="L23" s="12"/>
      <c r="N23" s="11"/>
    </row>
    <row r="24" spans="8:14" ht="12">
      <c r="H24" s="12"/>
      <c r="L24" s="12"/>
      <c r="N24" s="11"/>
    </row>
    <row r="25" spans="8:14" ht="12">
      <c r="H25" s="12"/>
      <c r="L25" s="12"/>
      <c r="N25" s="11"/>
    </row>
    <row r="26" spans="8:14" ht="12">
      <c r="H26" s="45"/>
      <c r="J26" s="69"/>
      <c r="L26" s="45"/>
      <c r="N26" s="69"/>
    </row>
    <row r="27" spans="8:14" ht="12">
      <c r="H27" s="45"/>
      <c r="J27" s="69"/>
      <c r="L27" s="45"/>
      <c r="N27" s="69"/>
    </row>
    <row r="28" spans="6:14" ht="12">
      <c r="F28" s="25"/>
      <c r="G28" s="25"/>
      <c r="H28" s="42"/>
      <c r="I28" s="25"/>
      <c r="J28" s="16"/>
      <c r="K28" s="25"/>
      <c r="L28" s="42"/>
      <c r="M28" s="25"/>
      <c r="N28" s="16"/>
    </row>
    <row r="29" spans="8:14" ht="12">
      <c r="H29" s="12"/>
      <c r="L29" s="12"/>
      <c r="N29" s="11"/>
    </row>
    <row r="30" spans="8:14" ht="12">
      <c r="H30" s="45"/>
      <c r="J30" s="69"/>
      <c r="L30" s="45"/>
      <c r="N30" s="69"/>
    </row>
    <row r="31" spans="8:13" ht="12">
      <c r="H31" s="12"/>
      <c r="J31" s="20"/>
      <c r="L31" s="21"/>
      <c r="M31" s="20"/>
    </row>
    <row r="32" spans="8:13" ht="12">
      <c r="H32" s="12"/>
      <c r="J32" s="20"/>
      <c r="L32" s="21"/>
      <c r="M32" s="20"/>
    </row>
    <row r="33" spans="8:13" ht="12">
      <c r="H33" s="12"/>
      <c r="J33" s="20"/>
      <c r="L33" s="21"/>
      <c r="M33" s="20"/>
    </row>
    <row r="34" spans="10:13" ht="12">
      <c r="J34" s="20"/>
      <c r="K34" s="38"/>
      <c r="L34" s="20"/>
      <c r="M34" s="38"/>
    </row>
    <row r="35" spans="10:13" ht="12">
      <c r="J35" s="20"/>
      <c r="L35" s="20"/>
      <c r="M35" s="38"/>
    </row>
    <row r="36" spans="10:13" ht="12">
      <c r="J36" s="20"/>
      <c r="L36" s="20"/>
      <c r="M36" s="38"/>
    </row>
    <row r="37" spans="8:13" s="34" customFormat="1" ht="12">
      <c r="H37" s="12"/>
      <c r="J37" s="21"/>
      <c r="L37" s="21"/>
      <c r="M37" s="43"/>
    </row>
    <row r="38" spans="8:12" s="34" customFormat="1" ht="12">
      <c r="H38" s="12"/>
      <c r="J38" s="21"/>
      <c r="L38" s="21"/>
    </row>
    <row r="39" ht="12">
      <c r="A39" s="49"/>
    </row>
    <row r="40" ht="12">
      <c r="A40" s="49"/>
    </row>
    <row r="41" ht="12">
      <c r="A41" s="49"/>
    </row>
    <row r="42" spans="1:14" ht="12">
      <c r="A42" s="49"/>
      <c r="H42" s="137"/>
      <c r="I42" s="137"/>
      <c r="J42" s="137"/>
      <c r="L42" s="137"/>
      <c r="M42" s="137"/>
      <c r="N42" s="137"/>
    </row>
    <row r="43" spans="8:14" ht="12">
      <c r="H43" s="21"/>
      <c r="I43" s="11"/>
      <c r="J43" s="20"/>
      <c r="L43" s="21"/>
      <c r="M43" s="11"/>
      <c r="N43" s="20"/>
    </row>
    <row r="44" spans="8:14" ht="12">
      <c r="H44" s="21"/>
      <c r="I44" s="11"/>
      <c r="J44" s="20"/>
      <c r="L44" s="21"/>
      <c r="M44" s="11"/>
      <c r="N44" s="20"/>
    </row>
    <row r="45" spans="8:14" ht="12">
      <c r="H45" s="21"/>
      <c r="I45" s="11"/>
      <c r="J45" s="20"/>
      <c r="L45" s="12"/>
      <c r="N45" s="20"/>
    </row>
    <row r="46" spans="8:14" ht="12">
      <c r="H46" s="21"/>
      <c r="I46" s="11"/>
      <c r="J46" s="20"/>
      <c r="L46" s="12"/>
      <c r="N46" s="11"/>
    </row>
    <row r="47" spans="8:14" ht="12">
      <c r="H47" s="21"/>
      <c r="I47" s="11"/>
      <c r="J47" s="20"/>
      <c r="L47" s="12"/>
      <c r="N47" s="11"/>
    </row>
    <row r="48" spans="8:14" ht="12">
      <c r="H48" s="21"/>
      <c r="I48" s="11"/>
      <c r="J48" s="20"/>
      <c r="L48" s="12"/>
      <c r="N48" s="11"/>
    </row>
    <row r="49" spans="8:14" ht="12">
      <c r="H49" s="21"/>
      <c r="I49" s="11"/>
      <c r="J49" s="20"/>
      <c r="L49" s="21"/>
      <c r="M49" s="11"/>
      <c r="N49" s="20"/>
    </row>
    <row r="50" spans="8:12" ht="12">
      <c r="H50" s="12"/>
      <c r="L50" s="34"/>
    </row>
    <row r="51" spans="8:14" ht="12">
      <c r="H51" s="12"/>
      <c r="L51" s="12"/>
      <c r="N51" s="11"/>
    </row>
    <row r="52" spans="8:14" ht="12">
      <c r="H52" s="12"/>
      <c r="L52" s="12"/>
      <c r="N52" s="11"/>
    </row>
    <row r="53" spans="8:14" ht="12">
      <c r="H53" s="42"/>
      <c r="I53" s="25"/>
      <c r="J53" s="16"/>
      <c r="L53" s="42"/>
      <c r="M53" s="25"/>
      <c r="N53" s="16"/>
    </row>
    <row r="54" spans="8:14" ht="12">
      <c r="H54" s="12"/>
      <c r="L54" s="12"/>
      <c r="N54" s="11"/>
    </row>
    <row r="55" spans="3:14" ht="12">
      <c r="C55" s="37"/>
      <c r="H55" s="12"/>
      <c r="L55" s="12"/>
      <c r="N55" s="11"/>
    </row>
    <row r="56" spans="8:14" ht="12">
      <c r="H56" s="12"/>
      <c r="L56" s="12"/>
      <c r="N56" s="11"/>
    </row>
    <row r="57" spans="8:12" ht="12">
      <c r="H57" s="12"/>
      <c r="L57" s="34"/>
    </row>
    <row r="85" spans="9:12" ht="12">
      <c r="I85" s="130"/>
      <c r="J85" s="130"/>
      <c r="K85" s="130"/>
      <c r="L85" s="130"/>
    </row>
    <row r="86" spans="9:12" ht="12">
      <c r="I86" s="136"/>
      <c r="J86" s="136"/>
      <c r="K86" s="136"/>
      <c r="L86" s="136"/>
    </row>
    <row r="87" ht="12">
      <c r="L87" s="11"/>
    </row>
    <row r="88" ht="12">
      <c r="L88" s="11"/>
    </row>
    <row r="89" ht="12">
      <c r="L89" s="11"/>
    </row>
    <row r="90" ht="12">
      <c r="L90" s="11"/>
    </row>
    <row r="91" ht="12">
      <c r="L91" s="11"/>
    </row>
    <row r="92" ht="12">
      <c r="L92" s="11"/>
    </row>
    <row r="93" ht="12">
      <c r="L93" s="11"/>
    </row>
    <row r="94" ht="12">
      <c r="L94" s="11"/>
    </row>
    <row r="95" ht="12">
      <c r="L95" s="11"/>
    </row>
    <row r="96" ht="12">
      <c r="L96" s="11"/>
    </row>
    <row r="97" ht="12">
      <c r="L97" s="11"/>
    </row>
    <row r="98" ht="12">
      <c r="L98" s="11"/>
    </row>
    <row r="99" ht="12">
      <c r="L99" s="11"/>
    </row>
    <row r="125" spans="12:13" ht="12">
      <c r="L125" s="11"/>
      <c r="M125" s="11"/>
    </row>
    <row r="126" spans="12:13" ht="12">
      <c r="L126" s="11"/>
      <c r="M126" s="11"/>
    </row>
    <row r="127" spans="12:13" ht="12">
      <c r="L127" s="11"/>
      <c r="M127" s="11"/>
    </row>
    <row r="128" ht="12">
      <c r="L128" s="11"/>
    </row>
    <row r="129" ht="12">
      <c r="L129" s="11"/>
    </row>
    <row r="130" ht="12">
      <c r="L130" s="11"/>
    </row>
    <row r="131" ht="12">
      <c r="L131" s="11"/>
    </row>
    <row r="132" ht="12">
      <c r="L132" s="11"/>
    </row>
    <row r="133" ht="12">
      <c r="L133" s="11"/>
    </row>
    <row r="134" ht="12">
      <c r="L134" s="11"/>
    </row>
    <row r="135" ht="12">
      <c r="L135" s="11"/>
    </row>
    <row r="136" ht="12">
      <c r="L136" s="11"/>
    </row>
    <row r="137" ht="12">
      <c r="L137" s="11"/>
    </row>
    <row r="207" spans="9:11" ht="12">
      <c r="I207" s="11"/>
      <c r="K207" s="11"/>
    </row>
    <row r="208" spans="9:11" ht="12">
      <c r="I208" s="11"/>
      <c r="K208" s="11"/>
    </row>
    <row r="209" spans="9:11" ht="12">
      <c r="I209" s="11"/>
      <c r="K209" s="11"/>
    </row>
    <row r="210" spans="9:11" ht="12">
      <c r="I210" s="11"/>
      <c r="K210" s="11"/>
    </row>
    <row r="211" spans="9:11" ht="12">
      <c r="I211" s="11"/>
      <c r="K211" s="11"/>
    </row>
    <row r="212" spans="9:11" ht="12">
      <c r="I212" s="130"/>
      <c r="J212" s="130"/>
      <c r="K212" s="130"/>
    </row>
    <row r="213" spans="9:11" ht="12">
      <c r="I213" s="11"/>
      <c r="K213" s="11"/>
    </row>
    <row r="214" spans="9:11" ht="12">
      <c r="I214" s="11"/>
      <c r="J214" s="20"/>
      <c r="K214" s="11"/>
    </row>
    <row r="215" spans="9:11" ht="12">
      <c r="I215" s="11"/>
      <c r="K215" s="11"/>
    </row>
    <row r="225" spans="9:11" ht="12">
      <c r="I225" s="130"/>
      <c r="J225" s="130"/>
      <c r="K225" s="130"/>
    </row>
    <row r="226" spans="9:11" ht="12">
      <c r="I226" s="11"/>
      <c r="K226" s="11"/>
    </row>
    <row r="227" spans="9:11" ht="12">
      <c r="I227" s="11"/>
      <c r="J227" s="20"/>
      <c r="K227" s="11"/>
    </row>
    <row r="228" spans="9:11" ht="12">
      <c r="I228" s="11"/>
      <c r="J228" s="20"/>
      <c r="K228" s="11"/>
    </row>
    <row r="229" spans="9:11" ht="12">
      <c r="I229" s="11"/>
      <c r="J229" s="20"/>
      <c r="K229" s="11"/>
    </row>
    <row r="239" spans="2:3" ht="12">
      <c r="B239" s="37"/>
      <c r="C239" s="37"/>
    </row>
  </sheetData>
  <mergeCells count="8">
    <mergeCell ref="I225:K225"/>
    <mergeCell ref="H9:J9"/>
    <mergeCell ref="L9:N9"/>
    <mergeCell ref="H42:J42"/>
    <mergeCell ref="L42:N42"/>
    <mergeCell ref="I85:L85"/>
    <mergeCell ref="I86:L86"/>
    <mergeCell ref="I212:K212"/>
  </mergeCells>
  <printOptions horizontalCentered="1" verticalCentered="1"/>
  <pageMargins left="0.75" right="0.75" top="1" bottom="1" header="0.5" footer="0.5"/>
  <pageSetup fitToHeight="1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 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 User</dc:creator>
  <cp:keywords/>
  <dc:description/>
  <cp:lastModifiedBy>PFA Corporate Services</cp:lastModifiedBy>
  <cp:lastPrinted>2007-02-27T10:11:24Z</cp:lastPrinted>
  <dcterms:created xsi:type="dcterms:W3CDTF">2000-12-01T01:59:06Z</dcterms:created>
  <dcterms:modified xsi:type="dcterms:W3CDTF">2007-02-27T10:13:09Z</dcterms:modified>
  <cp:category/>
  <cp:version/>
  <cp:contentType/>
  <cp:contentStatus/>
</cp:coreProperties>
</file>